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35"/>
  </bookViews>
  <sheets>
    <sheet name="3. Elenco acquisti" sheetId="5" r:id="rId1"/>
  </sheets>
  <definedNames>
    <definedName name="_xlnm.Print_Area" localSheetId="0">'3. Elenco acquisti'!$A$2:$L$412</definedName>
  </definedNames>
  <calcPr calcId="152511"/>
</workbook>
</file>

<file path=xl/calcChain.xml><?xml version="1.0" encoding="utf-8"?>
<calcChain xmlns="http://schemas.openxmlformats.org/spreadsheetml/2006/main">
  <c r="B8" i="5" l="1"/>
  <c r="B106" i="5" l="1"/>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7" i="5"/>
  <c r="B6" i="5"/>
  <c r="B5" i="5"/>
  <c r="B4" i="5"/>
</calcChain>
</file>

<file path=xl/sharedStrings.xml><?xml version="1.0" encoding="utf-8"?>
<sst xmlns="http://schemas.openxmlformats.org/spreadsheetml/2006/main" count="3109" uniqueCount="1360">
  <si>
    <t>N.</t>
  </si>
  <si>
    <t>OGGETTO</t>
  </si>
  <si>
    <t>AGGIUDICATARIO</t>
  </si>
  <si>
    <t>IMPORTO AGGIUDICAZIONE</t>
  </si>
  <si>
    <t xml:space="preserve"> </t>
  </si>
  <si>
    <t>AMGAS S.r.l.</t>
  </si>
  <si>
    <t>Z242201B2C</t>
  </si>
  <si>
    <t>revisione della documentazione commerciale per la vendita di gas ed energia elettrica</t>
  </si>
  <si>
    <t>Z3B2407196</t>
  </si>
  <si>
    <t>n.50.000 Fogli A4 di carta intestata</t>
  </si>
  <si>
    <t>Z4424045EE</t>
  </si>
  <si>
    <t>Redazione bilancio di esercizio esercizio 2017</t>
  </si>
  <si>
    <t>Z972396DA7</t>
  </si>
  <si>
    <t>Fornitura stampati aziendali</t>
  </si>
  <si>
    <t>Z78224ADF1</t>
  </si>
  <si>
    <t>Manutenzione straordinaria autoveicolo</t>
  </si>
  <si>
    <t>7663464A8B</t>
  </si>
  <si>
    <t>Affidamento del servizio di vigilanza armata presso la sede dell'Amgas S.r.l.</t>
  </si>
  <si>
    <t>Z8C24E1C29</t>
  </si>
  <si>
    <t>Fornitura software gestionale per il censimento delle competenze delle competenze e delle qualifiche del personale</t>
  </si>
  <si>
    <t>ZF724BE0F4</t>
  </si>
  <si>
    <t>Polizza RCA autovettura tg. ER703GB</t>
  </si>
  <si>
    <t>Z7024BE0D8</t>
  </si>
  <si>
    <t>Polizza RCA autovettura tg. ER702GB</t>
  </si>
  <si>
    <t>Z8025720DF</t>
  </si>
  <si>
    <t>Rinnovo della licenza del software antivirus PANDA Ad active Defense</t>
  </si>
  <si>
    <t>ZE824E1F63</t>
  </si>
  <si>
    <t>SERVIZIO CERTIFICAZIONE QUALITA' UNI EN ISO 9001_2015</t>
  </si>
  <si>
    <t>Z01242DD4C</t>
  </si>
  <si>
    <t>FORNITURA ED ASSISTENZA TECNICA SOFTWARE PER IL SISTEMA VIRTUAL DATA ROOM</t>
  </si>
  <si>
    <t>ZDA242DCF5</t>
  </si>
  <si>
    <t>ASSEGNAZIONE SERVIZIO REALIZZAZIONE SITO INTERNET AZIENDALE</t>
  </si>
  <si>
    <t>Z1A23CA0F8</t>
  </si>
  <si>
    <t>Predisposizione del GDPR</t>
  </si>
  <si>
    <t>ZA22394D52</t>
  </si>
  <si>
    <t>Software monitoraggio rimborsi</t>
  </si>
  <si>
    <t>ZC0238A4EC</t>
  </si>
  <si>
    <t>Verifica ed implementazione modello operativo ufficio recupero crediti</t>
  </si>
  <si>
    <t>Z83238A42B</t>
  </si>
  <si>
    <t>Servizi adeguamento normativa europea sulla protezione dei dati personali</t>
  </si>
  <si>
    <t>ZC322318A2</t>
  </si>
  <si>
    <t>Servizio di predisposizione del DATA ROOM di AMGAS S.r.l.</t>
  </si>
  <si>
    <t>7650282C69</t>
  </si>
  <si>
    <t>Eventi e spettacoli finalizzati alla promozione del marchio AMGAS S.r.l.</t>
  </si>
  <si>
    <t>Z6F25B111D</t>
  </si>
  <si>
    <t>Affidamento fornitura, trasporto, montaggio, manutenzione, assistenza e successiva rimozione delle luminarie natalizie e posa in opera per le vie e piazze del Comune di Bari</t>
  </si>
  <si>
    <t>Z562589003</t>
  </si>
  <si>
    <t>Formazione on-site Delibera 77/2018</t>
  </si>
  <si>
    <t>ZFA2578277</t>
  </si>
  <si>
    <t>Servizio di comunicazione commerciale</t>
  </si>
  <si>
    <t>ZD825764B6</t>
  </si>
  <si>
    <t>Realizzazione del "Family Village 2018"</t>
  </si>
  <si>
    <t>Z5623F48EB</t>
  </si>
  <si>
    <t>Fornitura n.20.000 volantini</t>
  </si>
  <si>
    <t>Z87236C8BD</t>
  </si>
  <si>
    <t>Fornitura n.8 Roll-Up di dimensione standard (m.1 x m.2)</t>
  </si>
  <si>
    <t>Z0A261B86B</t>
  </si>
  <si>
    <t>SERVIZIO DI PRELIEVO E TRASPORTO VALORI</t>
  </si>
  <si>
    <t>Z1321995C1</t>
  </si>
  <si>
    <t>Fornitura locandine a colori</t>
  </si>
  <si>
    <t>Z24219956F</t>
  </si>
  <si>
    <t>Fornitura biglietti augurali</t>
  </si>
  <si>
    <t>ZA2233722F</t>
  </si>
  <si>
    <t>Servizio di consulenza specialistica avente ad oggetto il controllo sui dati relativi al bilancio di esercizio 2017</t>
  </si>
  <si>
    <t>Z6B261B71C</t>
  </si>
  <si>
    <t>Z152575E3C</t>
  </si>
  <si>
    <t>Buste commerciali finestrate</t>
  </si>
  <si>
    <t>Z852575E07</t>
  </si>
  <si>
    <t>Fogli di carta intestata (A4 100gr.)</t>
  </si>
  <si>
    <t>Z3724B6892</t>
  </si>
  <si>
    <t>servizio di efficientamento organizzazione attività area AFC</t>
  </si>
  <si>
    <t>ZE42412285</t>
  </si>
  <si>
    <t>Fornitura buste intestate</t>
  </si>
  <si>
    <t>Z9F24BE0C4</t>
  </si>
  <si>
    <t>Polizza RCA autovettura tg. ER701GB</t>
  </si>
  <si>
    <t>Z41245B563</t>
  </si>
  <si>
    <t>AFFIDAMENTO SERVIZI POSTALI E SERVIZI DI SPEDIZIONE POSTA MASSIVA</t>
  </si>
  <si>
    <t>Z2D243AD40</t>
  </si>
  <si>
    <t>RCA Motociclo DE 06718</t>
  </si>
  <si>
    <t>Z34243AD2D</t>
  </si>
  <si>
    <t>RCA FIAT Punto EL558RF</t>
  </si>
  <si>
    <t>Z462372508</t>
  </si>
  <si>
    <t>Servizio pulizia sede sociale</t>
  </si>
  <si>
    <t>ZBA2357293</t>
  </si>
  <si>
    <t>INCARICO MEDICO COMPETENTE E SORVEGLIANZA SANITARIA</t>
  </si>
  <si>
    <t>Z2F224D613</t>
  </si>
  <si>
    <t>Serizio di vigilanza armata mediante guardie giurate</t>
  </si>
  <si>
    <t>CONTRATTO DI MANUTENZIONE ORDINARIA, RIPARATIVA, MIGLIORATIVA, EVOLUTIVA ED ADEGUATIVA DI ALCUNI SOFTWARE IN USO PRESSO L'AMGAS S.R.L.</t>
  </si>
  <si>
    <t>ZDC2686A03</t>
  </si>
  <si>
    <t>Servizio gestione dell'archivio generale</t>
  </si>
  <si>
    <t>ZE326716B2</t>
  </si>
  <si>
    <t>Servizio migrazione dalla Piattaforma ERP Mago.net a Mago 4 Enterprise + altri servizi</t>
  </si>
  <si>
    <t>Z7326715EC</t>
  </si>
  <si>
    <t>Consulenza di parte per verifica tecnico-economica propedeutica a perizia giudiziale</t>
  </si>
  <si>
    <t>ZCB26495DD</t>
  </si>
  <si>
    <t>servizio assistenza ad AMGAS S.r.l. in occasione della verifica ispettiva in materia di adempimenti connessi all’utilizzo del Sistema Informato Integrato</t>
  </si>
  <si>
    <t>Z292279A51</t>
  </si>
  <si>
    <t>Sviluppo file XML x Dataset ANAC</t>
  </si>
  <si>
    <t>Z582279A3D</t>
  </si>
  <si>
    <t>Gestione del CUP e CRA per flusso stampa bollette</t>
  </si>
  <si>
    <t>CIG</t>
  </si>
  <si>
    <t xml:space="preserve">CODICE FISCALE </t>
  </si>
  <si>
    <t>Procedura Ristretta</t>
  </si>
  <si>
    <t>DENOMINAZIONE SOCIALE</t>
  </si>
  <si>
    <t>PROCEDURA DI SCELTA DEL CONTRAENTE</t>
  </si>
  <si>
    <t>ELENCO OPERATORI INVITATI A PRESENTARE OFFERTA</t>
  </si>
  <si>
    <t>DATA ULTIMAZIONE</t>
  </si>
  <si>
    <t>06.01.2018</t>
  </si>
  <si>
    <t>06.01.2019</t>
  </si>
  <si>
    <t>Z8E2175027</t>
  </si>
  <si>
    <t>Fornitura olio</t>
  </si>
  <si>
    <t>Z2C1F5A1F8</t>
  </si>
  <si>
    <t>Servizio Vigilanza Sede</t>
  </si>
  <si>
    <t>Z5F215EB57</t>
  </si>
  <si>
    <t>Servizio di guardiania</t>
  </si>
  <si>
    <t>Z33215AB84</t>
  </si>
  <si>
    <t>Concerto gruppo musicale</t>
  </si>
  <si>
    <t>Z73215AB1E</t>
  </si>
  <si>
    <t>Concerto Gospel</t>
  </si>
  <si>
    <t>Z96215AABF</t>
  </si>
  <si>
    <t>Fornitura braccialetti wireless con logo</t>
  </si>
  <si>
    <t>Z9F215AA3B</t>
  </si>
  <si>
    <t>Campagna di informazione sicurezza domestica in materia di gas ed energia elettrica</t>
  </si>
  <si>
    <t>Z3E215A994</t>
  </si>
  <si>
    <t>Stampa volantini</t>
  </si>
  <si>
    <t>Z4B215A929</t>
  </si>
  <si>
    <t>Passaggi spot pubblicitari Cinema Ciaky</t>
  </si>
  <si>
    <t>Z4C210004C</t>
  </si>
  <si>
    <t>Servizio noleggio teca, hostess ed intrattenimento</t>
  </si>
  <si>
    <t>Z2D20D3CDE</t>
  </si>
  <si>
    <t>Ideazione, progettazione, gestione e coordinamento "chiavi in mano" evento "Accensione Albero di Natale"</t>
  </si>
  <si>
    <t>ZC220C9335</t>
  </si>
  <si>
    <t>passaggi cinema Galleria dal 30/11/2017 al 31/12/2017</t>
  </si>
  <si>
    <t>ZC520C9309</t>
  </si>
  <si>
    <t>n.6 settimane di pushbar dal 30/10/2017 al 10/12/2017</t>
  </si>
  <si>
    <t>Z6620C92EC</t>
  </si>
  <si>
    <t>n.4 settimane di superstrip dal 20/11/2017 al 03/12/2017 per offerta gas naturale</t>
  </si>
  <si>
    <t>ZEC20C92C3</t>
  </si>
  <si>
    <t>n.14 gg. mobile dal 01/12/2017 al 13/12/2017</t>
  </si>
  <si>
    <t>Z8D20C92A6</t>
  </si>
  <si>
    <t>n.2 banner pubblicitari dal 28/10/2017 al 28/01/2018</t>
  </si>
  <si>
    <t>ZE420C9291</t>
  </si>
  <si>
    <t>n.38 impianti 6x3 oltre n.60 impianti bifacciali 100x140 nel periodo dal 11/12/2017 al 26/12/2017</t>
  </si>
  <si>
    <t>Z3520C9276</t>
  </si>
  <si>
    <t>n.38 impianti 6x3 oltre n.60 impianti bifacciali 100x140</t>
  </si>
  <si>
    <t>Z9320C924E</t>
  </si>
  <si>
    <t>n.6 mezze pagine (a novembre per i gg. 14-21 e 28 e a dicembre 2017 nei gg. 5-12 e 19) oltre ad 1 ultima di copertina per il 6 dicembre</t>
  </si>
  <si>
    <t>Z5120C922A</t>
  </si>
  <si>
    <t>Corriere del Mezzogiorno n.5 mezze pagine</t>
  </si>
  <si>
    <t>ZBA20C9208</t>
  </si>
  <si>
    <t>La Gazzetta del Mezzogiorno n.4 mezze pagine</t>
  </si>
  <si>
    <t>ZDE20C91EE</t>
  </si>
  <si>
    <t>Repubblica n.8 mezze pagine</t>
  </si>
  <si>
    <t>ZCF20C91CF</t>
  </si>
  <si>
    <t>Radio Selene Viva S.r.l.</t>
  </si>
  <si>
    <t>Z4820C91B3</t>
  </si>
  <si>
    <t>Controradio n.9 passaggi</t>
  </si>
  <si>
    <t>Z6120C9193</t>
  </si>
  <si>
    <t>Citazioni durante programma di Tommy Tedone</t>
  </si>
  <si>
    <t>ZB820C917E</t>
  </si>
  <si>
    <t>Antenna Sud n.427 passaggi con n.7 spot al giorno</t>
  </si>
  <si>
    <t>Z9320C9153</t>
  </si>
  <si>
    <t>Telesveva n.1 citazione e n.1 spot durante  programma "Bastian contrario"</t>
  </si>
  <si>
    <t>Z5820C911C</t>
  </si>
  <si>
    <t>Radionorba n.600 passaggi in fascia Gold</t>
  </si>
  <si>
    <t>ZE920C90F9</t>
  </si>
  <si>
    <t>Radionorba n.384 passaggi con n.8 spot al giorno</t>
  </si>
  <si>
    <t>Z5320C90BE</t>
  </si>
  <si>
    <t>Telenorba n.192 passaggi con n.4 spot al giorno</t>
  </si>
  <si>
    <t>Z02216BD96</t>
  </si>
  <si>
    <t>Fornitura cartoncini fustellati + preparazione file</t>
  </si>
  <si>
    <t>Z4A21250F1</t>
  </si>
  <si>
    <t>Abbonamento CRIBIS.COM</t>
  </si>
  <si>
    <t>Z9020A0968</t>
  </si>
  <si>
    <t>Trasporto, montaggio e smontaggio n.1 Albero di Natale gigante (in proprietà) si m.14, allestimento di luminarie natalizie (in noleggio) costituite da 120.000 led luce bianca calda</t>
  </si>
  <si>
    <t>ZAE20996EF</t>
  </si>
  <si>
    <t>Allestimento opere artistiche per le festività natalizie</t>
  </si>
  <si>
    <t>Z2320FA1E8</t>
  </si>
  <si>
    <t>Pubblicazione Avviso pubblico sede</t>
  </si>
  <si>
    <t>ZD8203179D</t>
  </si>
  <si>
    <t>Rinnovo n.75 licenze Panda Security</t>
  </si>
  <si>
    <t>ZD6200D78A</t>
  </si>
  <si>
    <t>AMGAS S.p.A.</t>
  </si>
  <si>
    <t>Servizi di architettura ed ingegneria inerenti l'individuazione della nuova sede</t>
  </si>
  <si>
    <t>Z091E1FE7F</t>
  </si>
  <si>
    <t>Manutenzione impianti dati elettrici</t>
  </si>
  <si>
    <t>ZDF1CDDC01</t>
  </si>
  <si>
    <t>Servizio Marketing e Comunicazione</t>
  </si>
  <si>
    <t>ZD21F6DA61</t>
  </si>
  <si>
    <t>Mago.net Professional Security</t>
  </si>
  <si>
    <t>Z6A1ED2E1E</t>
  </si>
  <si>
    <t>Certificato digitale SSL Protocollo HTTPS</t>
  </si>
  <si>
    <t>Z211EBB783</t>
  </si>
  <si>
    <t>Modulo MAGO.Net</t>
  </si>
  <si>
    <t>ZED1EBB69C</t>
  </si>
  <si>
    <t>Implementazioni normative e personalizzazioni sw @Utilities - Billing 2.0 e Piattaforma ERP MAGO.Net</t>
  </si>
  <si>
    <t>ZD41D04999</t>
  </si>
  <si>
    <t>Implementazione piattaforma di gestione</t>
  </si>
  <si>
    <t>Z131D0498B</t>
  </si>
  <si>
    <t>Implementazione gestionale gas ed energia elettrica</t>
  </si>
  <si>
    <t>Z601E1FF65</t>
  </si>
  <si>
    <t>Progetto MUSICA</t>
  </si>
  <si>
    <t>Z3D1EBB34B</t>
  </si>
  <si>
    <t>n.12 giornate di formazione piattaforma MAGO.Net</t>
  </si>
  <si>
    <t>06024230721</t>
  </si>
  <si>
    <t>ZDB1DBF01C</t>
  </si>
  <si>
    <t>Fornitura n.250 biciclette per attività promozionali dual-fuel</t>
  </si>
  <si>
    <t>Z591F8C651</t>
  </si>
  <si>
    <t>Polizza RCA n.3 autoveicoli</t>
  </si>
  <si>
    <t>ZB51F2B87B</t>
  </si>
  <si>
    <t>RCA Motociclo</t>
  </si>
  <si>
    <t>Z321F29140</t>
  </si>
  <si>
    <t>RCA FIAT GPunto</t>
  </si>
  <si>
    <t>ZDB1F2414D</t>
  </si>
  <si>
    <t>ZC81F23F1F</t>
  </si>
  <si>
    <t>Servizi di contabilità ed amministrativi</t>
  </si>
  <si>
    <t>Z981F12975</t>
  </si>
  <si>
    <t>Z731F05A69</t>
  </si>
  <si>
    <t>Fornitura articoli cancelleria</t>
  </si>
  <si>
    <t>Z971F05A4F</t>
  </si>
  <si>
    <t>Z5C1EFC706</t>
  </si>
  <si>
    <t>Fornitura e posa in opera n.1 climatizzatore n.12.000btu</t>
  </si>
  <si>
    <t>ZD71EFAC5E</t>
  </si>
  <si>
    <t>Smontaggio, lavaggio e rimontaggio tende</t>
  </si>
  <si>
    <t>Z7F1EFAC2E</t>
  </si>
  <si>
    <t>Fornitura n.3 armadi alti doppia anta</t>
  </si>
  <si>
    <t>ZB81EEEAB4</t>
  </si>
  <si>
    <t>Manutenzione condizionatori</t>
  </si>
  <si>
    <t>Z931EEEA89</t>
  </si>
  <si>
    <t>ZBE1EDEA75</t>
  </si>
  <si>
    <t>Fornitura blocchi moleskine con logo</t>
  </si>
  <si>
    <t>ZD61EDE81A</t>
  </si>
  <si>
    <t>Ritiro e smaltimento toner</t>
  </si>
  <si>
    <t>ZB31EDE77E</t>
  </si>
  <si>
    <t>ZAC1EDE59B</t>
  </si>
  <si>
    <t>Z481D0C0BD</t>
  </si>
  <si>
    <t>Manutenzione straordinaria n.2 climatizzatori</t>
  </si>
  <si>
    <t>Z8C1CFA901</t>
  </si>
  <si>
    <t>Fornitura ed installazione n.1 climatizzatore inverter n.12.000 btu</t>
  </si>
  <si>
    <t>Z4E1CF598B</t>
  </si>
  <si>
    <t>ZC0215AC43</t>
  </si>
  <si>
    <t>Testimonial accensione Albero di Natale</t>
  </si>
  <si>
    <t>Z611EE7521</t>
  </si>
  <si>
    <t>Z911F5DF82</t>
  </si>
  <si>
    <t>Servizio hostess</t>
  </si>
  <si>
    <t>ZD61F5DB8E</t>
  </si>
  <si>
    <t>Servizio a supporto sponsorizzazione</t>
  </si>
  <si>
    <t>ZE61F5D9FC</t>
  </si>
  <si>
    <t>Fornitura totem bifacciali</t>
  </si>
  <si>
    <t>ZA41F5D9D8</t>
  </si>
  <si>
    <t>Fornitura n.5000 volantini quadricromia fronte/retro</t>
  </si>
  <si>
    <t>ZA81F2B6F0</t>
  </si>
  <si>
    <t>Z661F2B4D6</t>
  </si>
  <si>
    <t>Fornitura cappellini con logo</t>
  </si>
  <si>
    <t>Z511F2B414</t>
  </si>
  <si>
    <t>Fornitura volantini</t>
  </si>
  <si>
    <t>Z141F2B353</t>
  </si>
  <si>
    <t>Fornitura cartelli da bancone e lampadine</t>
  </si>
  <si>
    <t>ZB11EBB71B</t>
  </si>
  <si>
    <t>Fornitura e posa in opera n.2 deviatori di circuito comando lampade</t>
  </si>
  <si>
    <t>Z1E1EBB5B9</t>
  </si>
  <si>
    <t>Fornitura ed installazione di n.1 UPS 10.000VA/9.000watt + n.1 scheda SMNP per UPS per controllo in rete locale</t>
  </si>
  <si>
    <t>Z4E1E20168</t>
  </si>
  <si>
    <t>Manutenzione annuale hardware</t>
  </si>
  <si>
    <t>ZED1ED198A</t>
  </si>
  <si>
    <t>Fornitura n.5000 lampadine a filamento LED x promozione</t>
  </si>
  <si>
    <t>ZC61EF48AE</t>
  </si>
  <si>
    <t>Modulo CADI</t>
  </si>
  <si>
    <t>Z771D04A06</t>
  </si>
  <si>
    <t>Acquisto n.3 licenze software gestionale</t>
  </si>
  <si>
    <t>Servizi produzioni fotografiche, audio e video funzionali allo sviluppo di n.3 campagne pubblicitarie</t>
  </si>
  <si>
    <t>Cube Comunicazione S.r.l. C.Fisc.n.07449390728</t>
  </si>
  <si>
    <t>Procedura negoziata previa pubblicazione del bando</t>
  </si>
  <si>
    <t>Spazio Eventi S.r.l. C.Fisc.n.06320660720</t>
  </si>
  <si>
    <t>05.12.2018</t>
  </si>
  <si>
    <t>10.01.2019</t>
  </si>
  <si>
    <t>Affidamento in Economia - Affidamento diretto</t>
  </si>
  <si>
    <t>30.10.2018</t>
  </si>
  <si>
    <t>08.11.2018</t>
  </si>
  <si>
    <t xml:space="preserve">Cube Comunicazione S.r.l. C.Fisc.n.07449390728    </t>
  </si>
  <si>
    <t>30.11.2018</t>
  </si>
  <si>
    <t>30.05.2019</t>
  </si>
  <si>
    <t>31.05.2019</t>
  </si>
  <si>
    <t>13.06.2018</t>
  </si>
  <si>
    <t>04.05.2018</t>
  </si>
  <si>
    <t>25.01.2018</t>
  </si>
  <si>
    <t>03.03.2018</t>
  </si>
  <si>
    <t>08.01.2018</t>
  </si>
  <si>
    <t>23.04.2018</t>
  </si>
  <si>
    <t>25.05.2018</t>
  </si>
  <si>
    <t>Procedura negoziata derivante da avvisi con cui si indice la gara</t>
  </si>
  <si>
    <t>28.12.2018</t>
  </si>
  <si>
    <t>27.12.2021</t>
  </si>
  <si>
    <t>01.10.2018</t>
  </si>
  <si>
    <t>31.12.2018</t>
  </si>
  <si>
    <t>24.10.1018</t>
  </si>
  <si>
    <t>24.10.2018</t>
  </si>
  <si>
    <t>03.09.2018</t>
  </si>
  <si>
    <t>02.09.2019</t>
  </si>
  <si>
    <t>02.06.2018</t>
  </si>
  <si>
    <t xml:space="preserve">Grafiche Deste S.r.l.                      C.Fisc.n.07064790723      </t>
  </si>
  <si>
    <t>15.06.2018</t>
  </si>
  <si>
    <t>16.05.2018</t>
  </si>
  <si>
    <t>14.02.2018</t>
  </si>
  <si>
    <t>08.01.2019</t>
  </si>
  <si>
    <t>07.01.2021</t>
  </si>
  <si>
    <t>31.08.2018</t>
  </si>
  <si>
    <t>30.08.2019</t>
  </si>
  <si>
    <t>30.08.2018</t>
  </si>
  <si>
    <t xml:space="preserve">Post &amp; Service S.r.l. C.Fisc.n.05270520728 </t>
  </si>
  <si>
    <t>10.08.2018</t>
  </si>
  <si>
    <t>09.08.2019</t>
  </si>
  <si>
    <t>30.06.2018</t>
  </si>
  <si>
    <t>29.06.2019</t>
  </si>
  <si>
    <t>01.06.2018</t>
  </si>
  <si>
    <t>Procedura negoziata senza previa pubblicazione del bando</t>
  </si>
  <si>
    <t>12.06.2018</t>
  </si>
  <si>
    <t>11.06.2021</t>
  </si>
  <si>
    <t>05.03.2018</t>
  </si>
  <si>
    <t>07.01.2019</t>
  </si>
  <si>
    <t>09.01.2020</t>
  </si>
  <si>
    <t>20.12.2018</t>
  </si>
  <si>
    <t>13.12.2018</t>
  </si>
  <si>
    <t>12.09.2018</t>
  </si>
  <si>
    <t>29.08.2018</t>
  </si>
  <si>
    <t>15.05.2018</t>
  </si>
  <si>
    <t>11.06.2018</t>
  </si>
  <si>
    <t>10.10.2018</t>
  </si>
  <si>
    <t>23.05.2018</t>
  </si>
  <si>
    <t>22.05.2019</t>
  </si>
  <si>
    <t>23.02.2018</t>
  </si>
  <si>
    <t>08.02.2018</t>
  </si>
  <si>
    <t>02.12.2017</t>
  </si>
  <si>
    <t>01.07.2017</t>
  </si>
  <si>
    <t>31.03.2018</t>
  </si>
  <si>
    <t>Affidamento diretto in adesione ad accordo quadro/convenzione</t>
  </si>
  <si>
    <t>14.12.2017</t>
  </si>
  <si>
    <t>06.12.2017</t>
  </si>
  <si>
    <t>09.11.2017</t>
  </si>
  <si>
    <t>04.11.2017</t>
  </si>
  <si>
    <t>30.05.2018</t>
  </si>
  <si>
    <t>29.12.2017</t>
  </si>
  <si>
    <t>21.12.2017</t>
  </si>
  <si>
    <t>18.01.2018</t>
  </si>
  <si>
    <t>03.12.2017</t>
  </si>
  <si>
    <t>05.12.2017</t>
  </si>
  <si>
    <t>30.11.2017</t>
  </si>
  <si>
    <t>30.10.2017</t>
  </si>
  <si>
    <t>31.12.2017</t>
  </si>
  <si>
    <t>20.11.2017</t>
  </si>
  <si>
    <t>04.12.2017</t>
  </si>
  <si>
    <t>01.12.2017</t>
  </si>
  <si>
    <t>28.10.2017</t>
  </si>
  <si>
    <t>28.01.2018</t>
  </si>
  <si>
    <t>11.12.2017</t>
  </si>
  <si>
    <t>26.12.2017</t>
  </si>
  <si>
    <t>13.11.2017</t>
  </si>
  <si>
    <t>26.11.2017</t>
  </si>
  <si>
    <t>14.11.2017</t>
  </si>
  <si>
    <t>19.12.2017</t>
  </si>
  <si>
    <t>15.12.2017</t>
  </si>
  <si>
    <t>12.11.2017</t>
  </si>
  <si>
    <t>24.12.2017</t>
  </si>
  <si>
    <t>30.12.2017</t>
  </si>
  <si>
    <t>01.11.2017</t>
  </si>
  <si>
    <t>10.01.2018</t>
  </si>
  <si>
    <t>Affidamento in Economia - Cottimo fiduciario</t>
  </si>
  <si>
    <t xml:space="preserve">Affidamento in Economia - Affidamento diretto </t>
  </si>
  <si>
    <t>25.11.2017</t>
  </si>
  <si>
    <t>30.09.2017</t>
  </si>
  <si>
    <t>30.09.2018</t>
  </si>
  <si>
    <t>28.09.2017</t>
  </si>
  <si>
    <t>12.04.2017</t>
  </si>
  <si>
    <t>11.04.2018</t>
  </si>
  <si>
    <t>22.12.2017</t>
  </si>
  <si>
    <t>19.11.2019</t>
  </si>
  <si>
    <t>01.01.2017</t>
  </si>
  <si>
    <t>01.01.2018</t>
  </si>
  <si>
    <t>31.01.2017</t>
  </si>
  <si>
    <t>24.01.2017</t>
  </si>
  <si>
    <t>03.05.2017</t>
  </si>
  <si>
    <t>31.08.2017</t>
  </si>
  <si>
    <t>30.06.2017</t>
  </si>
  <si>
    <t>Procedura Aperta</t>
  </si>
  <si>
    <t>28.06.2017</t>
  </si>
  <si>
    <t>28.06.2018</t>
  </si>
  <si>
    <t>20.06.2017</t>
  </si>
  <si>
    <t>27.07.2017</t>
  </si>
  <si>
    <t>26.06.2017</t>
  </si>
  <si>
    <t>21.06.2017</t>
  </si>
  <si>
    <t>13.06.2017</t>
  </si>
  <si>
    <t>12.07.2017</t>
  </si>
  <si>
    <t>15.06.2017</t>
  </si>
  <si>
    <t>06.07.2017</t>
  </si>
  <si>
    <t>Ambiente e Tecnologie S.r.l. C.Fisc.n. 04420280721</t>
  </si>
  <si>
    <t>01.06.2017</t>
  </si>
  <si>
    <t>08.06.2017</t>
  </si>
  <si>
    <t>07.06.2017</t>
  </si>
  <si>
    <t>25.01.2017</t>
  </si>
  <si>
    <t>19.01.2017</t>
  </si>
  <si>
    <t>20.01.2017</t>
  </si>
  <si>
    <t>16.07.2017</t>
  </si>
  <si>
    <t>19.09.2017</t>
  </si>
  <si>
    <t>19.09.2019</t>
  </si>
  <si>
    <t>18.05.2017</t>
  </si>
  <si>
    <t>21.05.2017</t>
  </si>
  <si>
    <t>09.06.2017</t>
  </si>
  <si>
    <t>10.07.2017</t>
  </si>
  <si>
    <t xml:space="preserve">Michele Facecchia           C.Fisc.n.FCCMHL80M22C424W </t>
  </si>
  <si>
    <t xml:space="preserve">Securpol Puglia S.r.l.    C.Fisc.n.03769340757   </t>
  </si>
  <si>
    <t>DGS S.p.a.                            C.Fisc.n.03318271214</t>
  </si>
  <si>
    <t>Organizzazione Aprile C.Fisc.n.04833300728</t>
  </si>
  <si>
    <t>DGS S.p.a.                        C.Fisc.n.03318271214</t>
  </si>
  <si>
    <t>Utiliteam Co.S.r.l.          C.Fisc.n.04346160965</t>
  </si>
  <si>
    <t>Evolumia S.r.l.               C.Fisc.n.07597110720</t>
  </si>
  <si>
    <t>Certiquality S.r.l.          C.Fisc.n.04591610961</t>
  </si>
  <si>
    <t xml:space="preserve">Auriga Soc. Coop.          C.Fisc.n.06816550724   </t>
  </si>
  <si>
    <t xml:space="preserve">Sicur.a.l.a.a. S.r.l.           C.Fisc.n.07471950720 </t>
  </si>
  <si>
    <t>Evolumia S.r.l.          C.Fisc.n.07597110720</t>
  </si>
  <si>
    <t>DGS S.p.a.                  C.Fisc.n.03318271214</t>
  </si>
  <si>
    <t xml:space="preserve">Avv. Garrisi Graziano C.Fisc.n.GRRGZN79B16E506A </t>
  </si>
  <si>
    <t>S &amp; R Consulenze S.r.l. C.Fisc.n.06731290729</t>
  </si>
  <si>
    <t>Mimì A.A. Donato Conserva C.Fisc.n.CNSDNT81S01F262V</t>
  </si>
  <si>
    <t>Accademia arte Hamadeus C.Fisc.n.06799040727</t>
  </si>
  <si>
    <t>Giorgio Griffa Management C.Fisc.n.07373260723</t>
  </si>
  <si>
    <t>AIOS                            C.Fisc.n.93450270728</t>
  </si>
  <si>
    <t>Magma Grafic S.a.s.    C.Fisc.n.06877820727</t>
  </si>
  <si>
    <t>Diciotto S.r.l.                 C.Fisc.n.06014970724</t>
  </si>
  <si>
    <t>Utiliteam Co.S.r.l.               C.Fisc.n.04346160965</t>
  </si>
  <si>
    <t>Ragusa grafica moderna S.r.l. C.Fisc.n.00924810724</t>
  </si>
  <si>
    <t xml:space="preserve">Magma Grafic S.a.s.           C.Fisc.n.06877820727 </t>
  </si>
  <si>
    <t xml:space="preserve">Magma Grafic S.a.s.     C.Fisc.n.06877820727 </t>
  </si>
  <si>
    <t xml:space="preserve">Magma Grafic S.a.s.          C.Fisc.n.06877820727 </t>
  </si>
  <si>
    <t xml:space="preserve">Ragusa Grafica Moderna S.r.l.                           C.Fisc.n.00924810724   </t>
  </si>
  <si>
    <t>S&amp;R Consulenze S.r.l.           C.Fisc.n.06731290729</t>
  </si>
  <si>
    <t>S&amp;R Consulenze S.r.l.            C.Fisc.n.06731290729</t>
  </si>
  <si>
    <t>A&amp;C Consulting S.r.l.        C.Fisc.n.06036610720</t>
  </si>
  <si>
    <t>A&amp;C Consulting S.r.l. C.Fisc.n.06036610720</t>
  </si>
  <si>
    <t>Millenia S.r.l.                           C.Fisc.n.05251790720</t>
  </si>
  <si>
    <t>Millenia S.r.l.                  C.Fisc.n.05251790720</t>
  </si>
  <si>
    <t xml:space="preserve">Securpol Puglia S.r.l.    C.Fisc.n.03769340757    </t>
  </si>
  <si>
    <t>Sigma Sistemi S.r.l.      C.Fisc.n.03925490728</t>
  </si>
  <si>
    <t>Sigma Sistemi S.r.l.           C.Fisc.n.03925490728</t>
  </si>
  <si>
    <t>DGS S.p.a.                             C.Fisc.n.03318271214</t>
  </si>
  <si>
    <t>Organizzazione Aprile     C.Fisc.n.04833300728</t>
  </si>
  <si>
    <t>DGS S.p.a.                              C.Fisc.n.03318271214</t>
  </si>
  <si>
    <t>Utiliteam Co.S.r.l.              C.Fisc.n.04346160965</t>
  </si>
  <si>
    <t>Evolumia S.r.l.                    C.Fisc.n.07597110720</t>
  </si>
  <si>
    <t>Certiquality S.r.l.               C.Fisc.n.04591610961</t>
  </si>
  <si>
    <t>A. Manzoni &amp; C. S.p.a. C.Fisc.n.04705810150</t>
  </si>
  <si>
    <t>Bitrecall S.r.l. Società Editrice    C.Fisc.n.07770570724</t>
  </si>
  <si>
    <t>Fidanzia Sistemi S.r.l. C.Fisc.n.07474210726</t>
  </si>
  <si>
    <t>Mediaeuro S.r.l.        C.Fisc.n.05836750728</t>
  </si>
  <si>
    <t>Canale 85 S.r.l.          C.Fisc.n.11622971007</t>
  </si>
  <si>
    <t xml:space="preserve">Chris Service S.r.l.    C.Fisc.n.07512260725    </t>
  </si>
  <si>
    <t>Arch. Biagio Grimaldi C.Fisc.n.GRMBGI52M05A662Q Studio Tecnico Berloco C.Fisc.n.BRLPLA78E28A225L Michele Notaristefano C.Fisc.n.NTRMHL52P12A662H</t>
  </si>
  <si>
    <t xml:space="preserve">Arch. Biagio Grimaldi C.Fisc.n.GRMBGI52M05A662Q </t>
  </si>
  <si>
    <t>Cribis D &amp; B              C.Fisc.n.01691720468</t>
  </si>
  <si>
    <t>Cosmopress S.r.l.      C.Fisc.n.07282980726</t>
  </si>
  <si>
    <t>Assidea &amp; Delta         C.Fisc.n.01762850483</t>
  </si>
  <si>
    <t>Italgrafica Sud S.r.l.    C.Fisc.n.00268260726</t>
  </si>
  <si>
    <t>Deloitte &amp; Touche     C.Fisc.n.03049560166</t>
  </si>
  <si>
    <t>Giuseppe Tanzi e Figli S.a.s. C.Fisc.n.03378490720</t>
  </si>
  <si>
    <t>AIS S.r.l.                    C.Fisc.n.05389140723</t>
  </si>
  <si>
    <t>Bux Tommaso F.gli S.n.c. C.Fisc.n.03098690724</t>
  </si>
  <si>
    <t>LAS Mobili S.r.l.       C.Fisc.n.01963940679</t>
  </si>
  <si>
    <t>Ambiente e Tecnologie S.r.l. C.Fisc.n.04420280721</t>
  </si>
  <si>
    <t>Pegaso Marketing S.r.l.s. C.Fisc.n.07740200725</t>
  </si>
  <si>
    <t>Antonia D'Angella    C.Fisc.n.07715430729</t>
  </si>
  <si>
    <t xml:space="preserve">Cargraphik                C.Fisc.n.06024230721 </t>
  </si>
  <si>
    <t>Tipografia Magaletti S.r.l. C.Fisc.n.04242680728</t>
  </si>
  <si>
    <t>Punto Grafica Due S.r.l. C.Fisc.n.07013460725</t>
  </si>
  <si>
    <t>SIM NT S.r.l.             C.Fisc.n.04863810729</t>
  </si>
  <si>
    <t>Novi New S.r.l.        C.Fisc.n.06269720725</t>
  </si>
  <si>
    <t>LED Italia                  C.Fisc.n.09557790962</t>
  </si>
  <si>
    <t>˗</t>
  </si>
  <si>
    <t>12.09.2019</t>
  </si>
  <si>
    <t>21.05.2018</t>
  </si>
  <si>
    <t>01.01.2019</t>
  </si>
  <si>
    <t>01.05.2017</t>
  </si>
  <si>
    <t>Punto Grafica Due S.r.l.       C.Fisc.n.07013460725</t>
  </si>
  <si>
    <t>Tipografia Magaletti S.r.l.    C.Fisc.n.04242680728</t>
  </si>
  <si>
    <t xml:space="preserve">Cargraphik                              C.Fisc.n.06024230721 </t>
  </si>
  <si>
    <t>11.05.2017</t>
  </si>
  <si>
    <t>Italgrafica Sud S.r.l.              C.Fisc.n.00268260726</t>
  </si>
  <si>
    <t>25.09.2018</t>
  </si>
  <si>
    <t>11.05.2019</t>
  </si>
  <si>
    <t>29.05.2019</t>
  </si>
  <si>
    <t>LAS Mobili S.r.l.            C.Fisc.n.01963940679</t>
  </si>
  <si>
    <t>ZE427F8079</t>
  </si>
  <si>
    <t>Z4727F8051</t>
  </si>
  <si>
    <t>ZD4277A138</t>
  </si>
  <si>
    <t>Z172747C4C</t>
  </si>
  <si>
    <t>Z2C2747C13</t>
  </si>
  <si>
    <t>Z88274E34F</t>
  </si>
  <si>
    <t>ZE72787633</t>
  </si>
  <si>
    <t>ZCE27D13CA</t>
  </si>
  <si>
    <t>ZE027D13BD</t>
  </si>
  <si>
    <t>ZC626FCE45</t>
  </si>
  <si>
    <t>Z1326FCE11</t>
  </si>
  <si>
    <t>Z3E26FCDE4</t>
  </si>
  <si>
    <t>Z9126FCDB6</t>
  </si>
  <si>
    <t>Z6A26FCD01</t>
  </si>
  <si>
    <t>ZA026FCCDA</t>
  </si>
  <si>
    <t>Z2B26FCCB1</t>
  </si>
  <si>
    <t>ZC526FCC0A</t>
  </si>
  <si>
    <t>Z6126FCB8F</t>
  </si>
  <si>
    <t>ZA026FCAE4</t>
  </si>
  <si>
    <t>Z7E26FCA8D</t>
  </si>
  <si>
    <t>ZBE26FCA27</t>
  </si>
  <si>
    <t>Z3A26FC9DF</t>
  </si>
  <si>
    <t>ZE126FC9C8</t>
  </si>
  <si>
    <t>Z8226FC9AB</t>
  </si>
  <si>
    <t>Z2326FC98E</t>
  </si>
  <si>
    <t>Z8C26FC96C</t>
  </si>
  <si>
    <t>ZCD26FC94B</t>
  </si>
  <si>
    <t>ZAE26FC8C8</t>
  </si>
  <si>
    <t>Z9526FA792</t>
  </si>
  <si>
    <t>Biglietti da visita</t>
  </si>
  <si>
    <t>Toner Ribon base cera</t>
  </si>
  <si>
    <t>ABBONAMENTO BUSINESS CLASS DIGITAL PRO: Abbonamento On-Line + Quotidiano Enti Locali PP.AA.</t>
  </si>
  <si>
    <t>Fornitura stampati aziendali (carta A4 intestata)</t>
  </si>
  <si>
    <t>servizio di pulizia della sede sociale</t>
  </si>
  <si>
    <t>SERVIZIO DI CONTAZIONE VALORI</t>
  </si>
  <si>
    <t>Stampa materiale pubblicitario</t>
  </si>
  <si>
    <t>Vigilanza extra Family Village</t>
  </si>
  <si>
    <t>Noleggio n. 7 proiettori evento Natale 2018 P.zza del Ferrarese Cube Comunicazione</t>
  </si>
  <si>
    <t>Spot Audio/Video: Fanfara srl “Buona Domenica Bari”</t>
  </si>
  <si>
    <t>Cinema: AncheCinema srl n. 30 eventi</t>
  </si>
  <si>
    <t>Cinema: Switch On Srl - 1 mese per 648 passaggi Multisala Galleria</t>
  </si>
  <si>
    <t>Affissioni: Visaggio Srl n. 20 impianti poster 6x3 per n. 2 quattordicine -</t>
  </si>
  <si>
    <t>TV Telenorba &amp; Radionorba TV - FONO VI.PI. ITALIA SpA Spot 30” - n. 5 x 14 gg ( 1 quattordicine)</t>
  </si>
  <si>
    <t>TV Canale 85 srl - Antenna Sud Spot 30” - n. 10 x 42 gg ( 3 quattordicine)</t>
  </si>
  <si>
    <t>TV Telebari srl - Spot 30” - n. 20 x 42 gg ( 3 quattordicine); Radio Bari Spot 30 sec. - N. 10 x 28 gg</t>
  </si>
  <si>
    <t>Web: Bitrecall srl - Borderline24 Banner Pubblicitario per 1 mese</t>
  </si>
  <si>
    <t>Web: Comunicare srl - Il Quotidiano Italiano ed. Bari Banner Pubblicitario per 1 mese</t>
  </si>
  <si>
    <t>Radio locale: Incentive Promomedia - Radiosound Spot 30 sec. - N. 10 x 28 gg</t>
  </si>
  <si>
    <t>Radio locali: G.S.P. sas di Vito Bracciodieta &amp; C. Spot Radiofonici 30 sec. - N. 10 x 28 gg</t>
  </si>
  <si>
    <t>Radio locale: Radio Mi Piaci - n. 1 Spot 30” per n. 5 passaggi al dì + citazione; Radio Popizz n. 1 Spot 30” per n. 5 passaggi al dì. TV Telesveva “Bastian Contrario”-Tommy Tedone n.1 Spot 60”+ n.1 Spot 30”; PUBBLIFOOD Srls</t>
  </si>
  <si>
    <t>Radio locale: Radio Selene VIVA srl Spot 30 sec. - N. 10 x 28 gg</t>
  </si>
  <si>
    <t>Quotidiano Epolis Bari - SEDIT srl n.2 Avvisi su 1/2 PAGINA</t>
  </si>
  <si>
    <t>Quotidiano La Repubblica - Bari A. Manzoni &amp; C. SpAn.2 Avvisi su 1/2 PAGINA</t>
  </si>
  <si>
    <t>Quotidiano Corriere del Mezzogiorno – ed. Bari Mediterranea SpA n.2 Avvisi su 1/2 PAGINA</t>
  </si>
  <si>
    <t>Quotidiano La Gazzetta del Mezzogiorno – ed. Bari Mediterranea SpA n.2 Avvisi su 1/2 PAGINA</t>
  </si>
  <si>
    <t>Contratto CRIBIS.COM</t>
  </si>
  <si>
    <t>ITALGRAFICA SUD S.r.l.      C.Fisc.n00268260725</t>
  </si>
  <si>
    <t>G.S.P. sas di Vito Bracciodieta &amp; C C.Fisc.n.02485900720</t>
  </si>
  <si>
    <t xml:space="preserve">       DATA       INIZIO</t>
  </si>
  <si>
    <t>SIM NT S.r.l.            C.Fisc.n.04863810729</t>
  </si>
  <si>
    <t>GRUPPO 24 ORE       C.Fisc.n.00777910158</t>
  </si>
  <si>
    <t>AURIGA soc. coop. C.Fisc.n.06816550724</t>
  </si>
  <si>
    <t>AURIGA Soc. Coop. C.Fisc.n.06816550724</t>
  </si>
  <si>
    <t>Deloitte &amp; Touche S.p.A. C.Fisc.n.03049560166</t>
  </si>
  <si>
    <t xml:space="preserve">G4 Vigilanza S.p.A.             C.Fisc.n.03677260980 </t>
  </si>
  <si>
    <t xml:space="preserve">G4 Vigilanza S.p.A.       C.Fisc.n.03677260980 </t>
  </si>
  <si>
    <t>IVRI S.p.A.                             C.Fisc.n.03169660150</t>
  </si>
  <si>
    <t>IVRI S.p.A.                         C.Fisc.n.03169660150</t>
  </si>
  <si>
    <t>Ragusa Grafica Moderna S.r.l.         C.Fisc.n.00924810724</t>
  </si>
  <si>
    <t xml:space="preserve">Ragusa Grafica Moderna S.r.l.         C.Fisc.n.00924810724   </t>
  </si>
  <si>
    <t xml:space="preserve">Unipol SAI Assicurazioni            Agenzia Vacca M. e Vacca F. S.n.c.  C.Fisc.n.04597700725  </t>
  </si>
  <si>
    <t xml:space="preserve">Unipol SAI Assicurazioni            Agenzia Vacca M. e Vacca F. S.n.c. C.Fisc.n.04597700725  </t>
  </si>
  <si>
    <t xml:space="preserve">Reale Mutua Assicurazioni Agenzia Bari - C.so Cavour C.Fisc.n.05767490724                          Unipol SAI Assicurazioni    Agenzia Vacca M. e Vacca F. S.n.c. C.Fisc.n.04597700725                                         </t>
  </si>
  <si>
    <t>DGS S.p.A.                  C.Fisc.n.03318271214</t>
  </si>
  <si>
    <t>Unione temporanea di professionisti dott. Efisio Marras e avv. Gianluca De Lucia               C.Fisc.n.DLCGLC71A25A662R</t>
  </si>
  <si>
    <t>L'Impronta di Nicola De Nichilo E. C.Fisc.n.06098410720</t>
  </si>
  <si>
    <t>Switchon Comunicazione e Media C.Fisc.n.07305880721</t>
  </si>
  <si>
    <t xml:space="preserve">Reale Mutua Assicurazioni Agenzia Bari - C.so Cavour C.Fisc.n.05767490724                           Unipol SAI Assicurazioni    Agenzia Vacca M. e Vacca F. S.n.c. C.Fisc.n.04597700725                                         </t>
  </si>
  <si>
    <t>DGS S.p.A.                  C.Fisc.n.03318271215</t>
  </si>
  <si>
    <t>IVRI S.p.A.                 C.Fisc.n.03169660150</t>
  </si>
  <si>
    <t>Mediterranea S.p.A.   C.Fisc.n.00254380728</t>
  </si>
  <si>
    <t>A. Manzoni &amp; C. S.p.A. C.Fisc.n.04705810150</t>
  </si>
  <si>
    <t>City News S.p.A.       C.Fisc.n.10786801000</t>
  </si>
  <si>
    <t>Pubblifood S.r.l.s.        C.Fisc.n.08070240729</t>
  </si>
  <si>
    <t>Pubblifood S.r.l.s.            C.Fisc.n.08070240729</t>
  </si>
  <si>
    <t>Pubblifood S.r.l.s.       C.Fisc.n.08070240729</t>
  </si>
  <si>
    <t>Fono Vi.pi. Italia S.p.A. C.Fisc.n.03245270727</t>
  </si>
  <si>
    <t>Dabbicco Telecomunicazioni S.r.l.  C.Fisc.n.04952540724</t>
  </si>
  <si>
    <t>F.lli Masciaghi S.p.A. C.Fisc.n.01190320158</t>
  </si>
  <si>
    <t xml:space="preserve">Associazione Culturale Hangout    C.Fisc.n.03140530738                            </t>
  </si>
  <si>
    <t>IVRI S.p.A.                   C.Fisc.n.03169660150</t>
  </si>
  <si>
    <t>Ragusa Grafica Moderna S.r.l. C.Fisc.n.00924810724</t>
  </si>
  <si>
    <t>CREATIVE LAB S.r.l. C.Fisc.n.08085660721</t>
  </si>
  <si>
    <t>FANFARA S.r.l. C.Fisc.n.07930360727</t>
  </si>
  <si>
    <t>AncheCinema S.r.l. C.Fisc.n.07515780729</t>
  </si>
  <si>
    <t>Switch On Media S.r.l. C.Fisc.n.07305880721</t>
  </si>
  <si>
    <t>VISAGGIO S.r.l. C.Fisc.n.04267090720</t>
  </si>
  <si>
    <t>FONO VI.PI. ITALIA S.p.A. C.Fisc.n.03245270727</t>
  </si>
  <si>
    <t>Canale 85 S.r.l.                 C.Fisc.n.011622971007</t>
  </si>
  <si>
    <t>Telebari S.r.l.       C.Fisc.n.00412820722</t>
  </si>
  <si>
    <t>Comunicare S.r.l. C.Fisc.n.07534590729</t>
  </si>
  <si>
    <t>Incentive Promomedia S.r.l. C.Fisc.n.04584900726</t>
  </si>
  <si>
    <t>PubbliFood S.r.l.s. C.Fisc.n.08070240729</t>
  </si>
  <si>
    <t>Bari A. Manzoni &amp; C. S.p.A. C.Fisc.n.04705810150</t>
  </si>
  <si>
    <t>Mediterranea S.p.A.                   C.Fisc.n.00254380728</t>
  </si>
  <si>
    <t>Mediterranea S.p.A.                   C.Fisc.n.00254380729</t>
  </si>
  <si>
    <t>29.03.2019</t>
  </si>
  <si>
    <t>06.12.2018</t>
  </si>
  <si>
    <t>28.02.2019</t>
  </si>
  <si>
    <t>10.03.2019</t>
  </si>
  <si>
    <t>04.02.2019</t>
  </si>
  <si>
    <t>06.03.2019</t>
  </si>
  <si>
    <t>01.03.2019</t>
  </si>
  <si>
    <t>04.03.2019</t>
  </si>
  <si>
    <t>18.02.2019</t>
  </si>
  <si>
    <t>22.02.2019</t>
  </si>
  <si>
    <t>17.02.2019</t>
  </si>
  <si>
    <t>09.04.2019</t>
  </si>
  <si>
    <t>31.03.2019</t>
  </si>
  <si>
    <t>19.03.2019</t>
  </si>
  <si>
    <t>14.04.2019</t>
  </si>
  <si>
    <t>28.03.2019</t>
  </si>
  <si>
    <t>03.03.2019</t>
  </si>
  <si>
    <t>CRIBIS D &amp; B S.r.l.       C.Fisc.n.01691720468</t>
  </si>
  <si>
    <t xml:space="preserve">Ragusa Grafica Moderna Srl   C.Fisc.n.00924810724      </t>
  </si>
  <si>
    <t>30.01.2019</t>
  </si>
  <si>
    <t>29.01.2019</t>
  </si>
  <si>
    <t>Elaboranext S.r.l. C.Fisc.n.07951650725</t>
  </si>
  <si>
    <t>30.06.2019</t>
  </si>
  <si>
    <t>12.03.2019</t>
  </si>
  <si>
    <t>27.12.2020</t>
  </si>
  <si>
    <t>21.01.2018</t>
  </si>
  <si>
    <t>20.01.2020</t>
  </si>
  <si>
    <t xml:space="preserve">Ragusa Grafica Moderna S.r.l.   C.Fisc.n.00924810724                                  Magma Grafic S.a.s.           C.Fisc.n.06877820727  ITALGRAFICA SUD S.r.l.      C.Fisc.n.00268260726                              Tipografia Magaletti         C.Fisc.n.004242680728                            Italgrafica Sud S.r.l.   C.Fisc.n.00268260726  </t>
  </si>
  <si>
    <t>Bitrecall S.r.l.                                                       C.Fisc.n.07770570724</t>
  </si>
  <si>
    <t>Canale 85 S.r.l.                                                            C.Fisc.n.011622971007</t>
  </si>
  <si>
    <t>ITALGRAFICA SUD S.r.l.                                                                       C.Fisc.n.00268260726</t>
  </si>
  <si>
    <t>VIVA S.r.l.                                                                   C.Fisc.n.05325180726</t>
  </si>
  <si>
    <t>AncheCinema S.r.l.                                                      C.Fisc.n.07515780729</t>
  </si>
  <si>
    <t>FANFARA S.r.l.                                                                     C.Fisc.n.07930360727</t>
  </si>
  <si>
    <t>Sedit S.r.l.                                                                     C.Fisc.n.03550910727</t>
  </si>
  <si>
    <t>Viva S.r.l. Comunicazione                        &amp; Marketing                            C.Fisc.n.05325180726</t>
  </si>
  <si>
    <t>Viva S.r.l. Comunicazione                              &amp; Marketing                        C.Fisc.n.05325180726</t>
  </si>
  <si>
    <t>Reconta Ernst &amp; Young S.p.A. C.Fisc.n.00434000584 PriceWaterHouseCoopers S.p.A. C.Fisc.n.12979880155                                       KPMG S.p.A.                         C.Fisc.n.00709600159                                        BDO Italia S.p.A                   C.Fisc.n.07722780967               Deloitte &amp; Touche S.p.A.         C.Fisc.n.03049560166</t>
  </si>
  <si>
    <t xml:space="preserve">Magma Grafic S.a.s.           C.Fisc.n.06877820727                                                                                   Tipografia Magaletti         C.Fisc.n.004242680728                                            Italgrafica Sud S.r.l.                                   C.Fisc.n.00268260726                                             Ragusa Grafica Moderna S.r.l.          C.Fisc.n. 00924810824                               Grafiche Deste S.r.l.                      C.Fisc.n.07064790726                         </t>
  </si>
  <si>
    <t xml:space="preserve">Magma Grafic S.a.s.              C.Fisc.n.06877820727                         Ragusa Grafica Moderna S.r.l.          C.Fisc.n.00924810724                                          Grafiche Deste S.r.l.                      C.Fisc.n.07064790723  </t>
  </si>
  <si>
    <t xml:space="preserve">Magma Grafic S.a.s.           C.Fisc.n.06877820727                                         Ragusa Grafica Moderna S.r.l.         C.Fisc.n.00924810724                                     Grafiche Deste S.r.l.                      C.Fisc.n.07064790723   </t>
  </si>
  <si>
    <t xml:space="preserve">Magma Grafic S.a.s.           C.Fisc.n.06877820727                                  Ragusa Grafica Moderna S.r.l.          C.Fisc.n.00924810724                                  Grafiche Deste S.r.l.                      C.Fisc.n.07064790723   </t>
  </si>
  <si>
    <t xml:space="preserve">Agenzia Bari Assicurazioni S.r.l. - Gruppo Zurich                C.Fisc.n.05720880722                                Agenzia Cattolica Assicurazioni Nuova Tre Emme S.a.s.              C.Fisc.n.05918260729                                  Allianz Assicurazioni                          Agenzia Bari - C.so Cavour                  C.Fisc.n.06972200726                           Reale Mutua Assicurazioni Agenzia Bari - C.so Cavour C.Fisc.n.05767490724                          Unipol SAI Assicurazioni                       Agenzia Vacca M. e Vacca F. S.n.c. C.Fisc.n.04597700725                          Generali Assicurazioni                                  Agenzia Bari Via Piccinni    C.Fisc.n.00409920584              </t>
  </si>
  <si>
    <t>Post &amp; Service S.r.l. C.Fisc.n.05270520728                                    C.o.r.e.l. Soc. Coop a.r.l.    C.Fisc.n.80025990724                                     Giulisa S.r.l.                          C.Fisc.n.07506340723</t>
  </si>
  <si>
    <t>Securpol Puglia S.r.l.                                                  C.Fisc.n. 03769340757                                               I.V.R.I. S.p.A.                                                              C.Fisc.n. 03169660150                                Pelicanus S.r.l.                                                          C.Fisc.n. 04107450720                           La Fonte S.r.l.                                                 C.Fisc.n. 04489370728                                Vigilanza Altamurana S.r.l.                     C.Fisc.n. 05079640727                              Istituto di Vigilanza                                 Metronotte S.r.l.                                     C.Fisc.n. 00965950736                           G4 Vigilanza S.p.a.                                      C.Fisc.n. 03677260980</t>
  </si>
  <si>
    <t xml:space="preserve">Michele Facecchia                                          C.Fisc.n.FCCMHL80M22C424W              AMT Service S.r.l.                                        C.Fisc.n.04914210721                                Loran S.r.l.                                                      C.Fisc.n.03780530725 </t>
  </si>
  <si>
    <t xml:space="preserve">AMT SERVICES S.r.l.                                   C.Fisc.n.04914210721                           DGS S.p.A.                                                          C.Fisc.n.03318271214                                  ELABORA NEXT S.r.l.                              C.Fisc.n.07951650725                           NS12 S.p.A.                                                   C.Fisc.n.07501650639                                 LORAN S.r.l.                                                 C.Fisc.n.03780530725                                GUASTELLA                                                COMMUNICATION S.r.l.s.                 C.Fisc.n.07385620724                                </t>
  </si>
  <si>
    <t>ITALGRAFICA SUD S.r.l.      C.Fisc.n.00268260725</t>
  </si>
  <si>
    <t>GRUPPO 24 ORE      C.Fisc.n.00777910158</t>
  </si>
  <si>
    <t>IVRI S.p.A.                                                              C.Fisc.n.03169660150</t>
  </si>
  <si>
    <t>Sedit S.r.l.                                                                       C.Fisc.n.03550910727</t>
  </si>
  <si>
    <t>Associazione Culturale Hangout    C.Fisc.n.03140530738</t>
  </si>
  <si>
    <t xml:space="preserve">Cube Comunicazione S.r.l. C.Fisc.n.07449390728                                            L'Albero dei sogni Onlus C.Fisc.n.91049820722                                            Password S.n.c.                                                                                C.Fisc.n.06812750724                                                Bass Culture S.r.l.                                                C.Fisc.n. 07060920720                                                System S.r.l.                 C.Fisc.n.00757560552                                                         DOC Servizi Soc.Coop.          C.Fisc.n.02198100238          </t>
  </si>
  <si>
    <t>Prestige S.r.l.                       C.Fisc.n.07177961211                                  Sicuritalia S.p.A.                 C.Fisc.n.07897711003                                         Securpol Puglia S.r.l.         C.Fisc.n.03769340757                                       Ati Sicurcenter S.p.A.         C.Fisc.n.03757540822</t>
  </si>
  <si>
    <t>La Minopoli S.r.l.                C.Fisc.n.07577660637                             LGA Service Soc. Coop     C.Fisc.n.11615761001                              Antaga Soc. Coop.              C.Fisc.n.02383860745                                          Globo Service S.r.l.                                  C.Fisc.n.07973180727                             Auriga Soc. Coop.              C.Fisc.n.06816550724                             All Service Bari di Cirillo M.   C.Fisc.n.CRLMHL77E28A662Q             San Nicola Soc. Coop.            C.Fisc.n.04460780721</t>
  </si>
  <si>
    <t>Evolumia S.r.l.          C.Fisc.n.07597110720                                                    Avv. Garrisi Graziano C.Fisc.n.GRRGZN79B16E506A Palmiotto Giuseppe   C.Fisc.n.PLMGPP72A22A662F Multibusiness S.r.l.    C.Fisc.n.03051550790                                 Prospettive Hi-tech S.r.l.                                   C.Fisc.n.06699580732                      Soc. Coop. Tender                                           C.Fisc.n.07512210720</t>
  </si>
  <si>
    <t>Medica Sud                                                      C.Fisc.n. 03143270720                                       Sicur.a.l.a.a. S.r.l.                                                  C.Fisc.n. 07471950720                                   Ergocenter Italia S.r.l.                                       C.Fisc.n. 05392070727</t>
  </si>
  <si>
    <t>Viva S.r.l. Comunicazione                                                 &amp; Marketing                  C.Fisc.n.05325180726</t>
  </si>
  <si>
    <t>Viva S.r.l. Comunicazione                                    &amp; Marketing                  C.Fisc.n.05325180726</t>
  </si>
  <si>
    <t>Società Sedit S.r.l.                                                 Servizi editoriali                    C.Fisc.n.03550910727</t>
  </si>
  <si>
    <t>Società Sedit S.r.l.                                                                                                   Servizi editoriali                    C.Fisc.n.03550910727</t>
  </si>
  <si>
    <t>Premiata ditta luminarie                            artistiche Cipriani                                 C.Fisc.n.07408260723</t>
  </si>
  <si>
    <t>Premiata ditta luminarie                                         artistiche Cipriani                                             C.Fisc.n.07408260723</t>
  </si>
  <si>
    <t xml:space="preserve">Viva S.r.l. Comunicazione                         &amp; Marketing                  C.Fisc.n.05325180726                            Cube Comunicazione S.r.l.                       C.Fisc.n.07449390728                                 Chris Service S.r.l.                                     C.Fisc.n.07512260725                            B-Geek S.r.l.                                                C.Fisc.n.07634480722                       </t>
  </si>
  <si>
    <t>Magma Grafic S.a.s.                                                     di Guerra Michele &amp; C.   C.Fisc.n.06877820727</t>
  </si>
  <si>
    <t>Magma Grafic S.a.s.                                                         di Guerra Michele &amp; C.   C.Fisc.n.06877820727</t>
  </si>
  <si>
    <t>Clear Channel Jolly                                                     Pubblicità S.p.A.         C.Fisc.n.12710340154</t>
  </si>
  <si>
    <t>Clear Channel Jolly                                                      Pubblicità S.p.A.         C.Fisc.n.12710340154</t>
  </si>
  <si>
    <t>Giuseppe Tanzi e Figli S.a.s.                                             C.Fisc.n. 03378490720</t>
  </si>
  <si>
    <t>Anchecinema S.r.l.                                       C.Fisc.n.07515780729                                 Basix Communication Snc                      C.Fisc.n.06254790725                              Dinamo Film. S.r.l.                                      C.Fisc.n.07153480723                            Verardi Produzioni S.r.l.                       C.Fisc.n.04619200753                                Novi New S.r.l.                                               C.Fisc.n.06269720725</t>
  </si>
  <si>
    <t xml:space="preserve">VGF Group S.r.l.                                            C.Fisc.n.05177540654                            LED Italia                                                    C.Fisc.n.09557790962               </t>
  </si>
  <si>
    <t>Viva S.r.l. Comunicazione                                     &amp; Marketing                  C.Fisc.n.05325180726</t>
  </si>
  <si>
    <t>Quotidiano Corriere dello Sport G.S.P. sas di Vito Bracciodieta &amp; C. – ed. Bari n.2 Avvisi su 1/2 PAGINA</t>
  </si>
  <si>
    <t>Z1A2867577</t>
  </si>
  <si>
    <t>Fornitura n.2.000 volantini “Business Deluxe”</t>
  </si>
  <si>
    <t>Ragusa Grafica Moderna S.r.l.</t>
  </si>
  <si>
    <t>15.05.2019</t>
  </si>
  <si>
    <t>14.05.2019</t>
  </si>
  <si>
    <t>ZBE2902331</t>
  </si>
  <si>
    <t>Gestione mandati SEDA</t>
  </si>
  <si>
    <t>28.06.2019</t>
  </si>
  <si>
    <t>31.07.2019</t>
  </si>
  <si>
    <t>Attività di analisi sulle possibili soluzioni per risolvere le problematiche legate all'attuale configurazione del gruppo AMGAS</t>
  </si>
  <si>
    <t>Utiliteam Co.S.r.l.</t>
  </si>
  <si>
    <t>Acquisto certificato digitale SSL Protocollo HTTPS</t>
  </si>
  <si>
    <t>24.05.2019</t>
  </si>
  <si>
    <t>Implementazioni e personalizzazioni Utilities Selling Platform</t>
  </si>
  <si>
    <t>16.05.2019</t>
  </si>
  <si>
    <t>ZBA2904082</t>
  </si>
  <si>
    <t>Fornitura ed assistenza software albi informatizzati e gare telematiche</t>
  </si>
  <si>
    <t>DigitaPA S.r.l.</t>
  </si>
  <si>
    <t>Z6C28E51EB</t>
  </si>
  <si>
    <t>Servizio di consulenza professionale, gestionale e tecnica</t>
  </si>
  <si>
    <t>EL&amp;SO S.r.l.</t>
  </si>
  <si>
    <t>Z052927775</t>
  </si>
  <si>
    <t>Polizza autovettura aziendale tg. EL558RF</t>
  </si>
  <si>
    <t>Polizza assicurativa motociclo aziendale tg. DE06718</t>
  </si>
  <si>
    <t>UnipolSai Assicurazioni Cod.Fisc.n.04597700725              Zurich Assicurazioni Cod.Fisc.n.05720880722 Assicurazioni Generali Italia Cod.Fisc.n.01345160681</t>
  </si>
  <si>
    <t>Affidamento diretto</t>
  </si>
  <si>
    <t>UnipolSai Assicurazioni     Cod.Fisc. n.4597700725</t>
  </si>
  <si>
    <t>Z7329277B1</t>
  </si>
  <si>
    <t>ZE7292FAF7</t>
  </si>
  <si>
    <t>Lavori di ristrutturazione di n.2 locali presso sede AMGAS S.r.l.</t>
  </si>
  <si>
    <t>ALTA DEFINIZIONE IMPIANTI di MARCIANTE BENEDETTO Cod.Fisc.n.08241400723</t>
  </si>
  <si>
    <t>ZB12931E6A</t>
  </si>
  <si>
    <t>Fornitura n. 5 PC/stampanti</t>
  </si>
  <si>
    <t xml:space="preserve">SIMNT S.r.l. Cod.Fisc.n.04863810729             WEB ITALIA S.r.l. Cod.Fisc.n.03175610751                     SFERA S.r.l. Cod.Fisc.n.06036770722    </t>
  </si>
  <si>
    <t>SFERA S.r.l. Cod.Fisc.n.06036770722</t>
  </si>
  <si>
    <t>Z77294DC95</t>
  </si>
  <si>
    <t>Servizio di pulizia della sede AMGAS S.r.l.</t>
  </si>
  <si>
    <t>Affidamento diretto per variante superiore al 20% dell'importo contrattuale</t>
  </si>
  <si>
    <t>AURIGA SOC. COOP. Cod.Fisc.n.06816550724</t>
  </si>
  <si>
    <t>Z4E29EE234</t>
  </si>
  <si>
    <t>Polizza Vita collettiva n.850</t>
  </si>
  <si>
    <t>Poste Vita S.p.A. Cod.Fisc.n.05927271006</t>
  </si>
  <si>
    <t>ZC229979AC</t>
  </si>
  <si>
    <t>Polizza RCA autovettura aziendale tg. ER703GB</t>
  </si>
  <si>
    <t>Zurich Bari Ba001 - Agenzia Bari Ass.ni Srl Cod.Fisc.n.05720880722 Reale Mutua Assicurazioni Cod.Fisc.n.05767490724         Allianz assicurazioni Cod.Fisc.n.07090960720 Assicurazioni Generali Italia Cod.Fisc.n.01345160681       Vittoria Assicurazioni Cod.Fisc.n.02305260693</t>
  </si>
  <si>
    <t>Vittoria Assicurazioni Cod.Fisc.n.02305260693</t>
  </si>
  <si>
    <t>ZBF29979D8</t>
  </si>
  <si>
    <t>Polizza RCA autovettura aziendale tg. ER701GB</t>
  </si>
  <si>
    <t>ZF629979F6</t>
  </si>
  <si>
    <t>Polizza RCA autovettura aziendale tg. ER702GB</t>
  </si>
  <si>
    <t>Z8F29A7798</t>
  </si>
  <si>
    <t>Attività  finalizzate alla redazione del Bilancio esercizio 2018</t>
  </si>
  <si>
    <t>YD729B7D2D</t>
  </si>
  <si>
    <t>Pubblicazione pagina intera _x000D_
b mm 216 x h mm 297</t>
  </si>
  <si>
    <t>SEDIT4.ZERO SRL CodFisc.n.6606270723</t>
  </si>
  <si>
    <t>ZCC29EE1D9</t>
  </si>
  <si>
    <t>Polizza RC Amministratori n.01070844PF</t>
  </si>
  <si>
    <t>AIG EUROPE S.A. CodFisc.n.08037550962          Chubb European Group SE Cod.Fisc.n.11914740151       LLOYD'S INSURANCE COMPANY S.A. Cod.Fisc.n.10548370963</t>
  </si>
  <si>
    <t>Chubb European Group SE Cod.Fisc.n.11914740151</t>
  </si>
  <si>
    <t>ZBD29CEBBA</t>
  </si>
  <si>
    <t>Servizio di manutenzione albero natalizio</t>
  </si>
  <si>
    <t>Ditta Luminarie Cipriani Cod.Fisc.n.8305060728</t>
  </si>
  <si>
    <t>ZDB2A16FF1</t>
  </si>
  <si>
    <t>Fornitura modelli contratto f.to A3 x 9 fogli</t>
  </si>
  <si>
    <t>RAGUSA GRAFICA MODERNA SRL Cod.Fisc.n.00924810724</t>
  </si>
  <si>
    <t>YB62A3AA68</t>
  </si>
  <si>
    <t>servizio di riparazione e manutenzione fotocopiatori</t>
  </si>
  <si>
    <t>SFERA INFORMATICA &amp; STRUMENTAZIONE Cod.Fisc.n.06036770722      LUCANA SISTEMI 2 SRL Cod.Fisc.n.00476910773              Web Italia SRL Cod.Fisc.n.03175610751</t>
  </si>
  <si>
    <t xml:space="preserve">SFERA INFORMATICA &amp; STRUMENTAZIONE Cod.Fisc.n.06036770722  </t>
  </si>
  <si>
    <t>79728961EB</t>
  </si>
  <si>
    <t>Procedura aperta per l'affidamento del servizio di sanificazione e pulizia della sede dell'AMGAS S.r.l. di Bari.</t>
  </si>
  <si>
    <t>LAPULISAN S.R.L. Cod.Fisc.n.00254300726     ANTAGA SOCIETA' COOPERATIVA Cod.Fisc.n.02383860745      CENTRO PULIZIE SRLS Cod.Fisc.n.03445910122</t>
  </si>
  <si>
    <t xml:space="preserve">LAPULISAN S.R.L. Cod.Fisc.n.00254300726 </t>
  </si>
  <si>
    <t>Z2C2A82794</t>
  </si>
  <si>
    <t>Licenza Panda Adaptive Defense 360</t>
  </si>
  <si>
    <t>SIMNT S.r.l. Cod.Fisc.n.04863810729</t>
  </si>
  <si>
    <t>YA62AA6C8B</t>
  </si>
  <si>
    <t>Fornitura n.80 bottiglie termiche +Planet</t>
  </si>
  <si>
    <t>PIU' FORTY Srl Cod.Fisc.n.02262820976</t>
  </si>
  <si>
    <t>806807521D</t>
  </si>
  <si>
    <t>Servizio di organizzazione di un programma di attività  ed eventi natalizi finalizzati alla promozione del marchio AMGAS S.r.l.</t>
  </si>
  <si>
    <t xml:space="preserve">Procedura negoziata previa pubblicazione </t>
  </si>
  <si>
    <t>Cube Comunicazione s.r.l. Cod.Fisc.n.07449390728              Bass Culture srl Cod.Fisc.n.07060920720              DOC SERVIZI SOC COOP Cod.Fisc.n.02198100238               Ulixes s.c.s. Cod.Fisc.n.06108030724 NAMASTE EUROPA SA Cod.Fisc.n.CHE-168.961.947</t>
  </si>
  <si>
    <t>Cube Comunicazione s.r.l. Cod.Fisc.n.07449390728</t>
  </si>
  <si>
    <t>Y5F2AE2412</t>
  </si>
  <si>
    <t>Fornitura n.20 stendardi</t>
  </si>
  <si>
    <t>Y362AD91B7</t>
  </si>
  <si>
    <t>Fornitura n.100 adesivi</t>
  </si>
  <si>
    <t>YE92A7F392</t>
  </si>
  <si>
    <t>Allestimento Luminarie CittÃ  di Bari 2019</t>
  </si>
  <si>
    <t>PLD                       Cod.Fisc.n.08342840728</t>
  </si>
  <si>
    <t>GRAFICHE DESTE SRL Cod.Fisc.n.07064790723</t>
  </si>
  <si>
    <t>Y542B1C48D</t>
  </si>
  <si>
    <t>Fornitura n.10.000 volantini</t>
  </si>
  <si>
    <t>Y5E2B14DAB</t>
  </si>
  <si>
    <t>Fornitura borracce in alluminio satinato</t>
  </si>
  <si>
    <t>Z8E29FA1FA</t>
  </si>
  <si>
    <t>Fornitura ed assistenza Server Cluod per nuovo sito AMGAS S.r.l.</t>
  </si>
  <si>
    <t>Elabora next srl Cod.Fisc.n.07951650725</t>
  </si>
  <si>
    <t>YEC2B3CDF3</t>
  </si>
  <si>
    <t>Fornitura di n.1 teca a vista</t>
  </si>
  <si>
    <t>Z2A2B28EF9</t>
  </si>
  <si>
    <t>Spese di pubblicità pensilina piazza Massari Bari</t>
  </si>
  <si>
    <t>Sign Group scarl Cod.Fisc.n.05374960721</t>
  </si>
  <si>
    <t>GI.PI.ELLE PUGLIA S.r.l. Cod.Fisc.n.03826530721</t>
  </si>
  <si>
    <t>811333797D</t>
  </si>
  <si>
    <t>Polizza assicurativa Tutela Legale</t>
  </si>
  <si>
    <t>D.A.S. S.p.A.  Cod.Fisc.n.1333550323</t>
  </si>
  <si>
    <t>811335150C</t>
  </si>
  <si>
    <t>Polizza Infortuni Cumulativa</t>
  </si>
  <si>
    <t>Dott Alessandro Nardilli Sas Cod.Fisc.n.05767490724     AmTrust Assicurazioni S.p.A. Cod.Fisc.n.01917540518                AIG EUROPE S.A. RAPPRESENTANZA GENERALE PER L'ITALIA Cod.Fisc.n.97819940152  ADRIA CONSULTING SNC Cod.Fisc.n.06972200726        VACCA MICHELE &amp; VACCA FRANCESC SNC Cod.Fisc.n.04597700725               G&amp;C snc di Gallon Calliera e Calliera Cod.Fisc.n.02536330026    LLOYD'S INSURANCE COMPANY S.A. Cod.Fisc.n.10548370963</t>
  </si>
  <si>
    <t xml:space="preserve">VACCA MICHELE &amp; VACCA FRANCESC SNC Cod.Fisc.n.04597700725 </t>
  </si>
  <si>
    <t>8113324EC1</t>
  </si>
  <si>
    <t>Polizza All Risks Property</t>
  </si>
  <si>
    <t xml:space="preserve">Dott Alessandro Nardilli Sas Cod.Fisc.n.05767490724 </t>
  </si>
  <si>
    <t>Polizza RCT/RCO</t>
  </si>
  <si>
    <t>YAF2B23748</t>
  </si>
  <si>
    <t>Lavori di manutenzione ordinaria della sede AMGAS S.r.l.</t>
  </si>
  <si>
    <t>ALTA DEFINIZIONE IMPIANTI Cod.Fisc.n.MRCBDT70L07A662B EDILSUD COSTRUZIONI S.C.A.R.L. Cod.Fisc.n.04593520721</t>
  </si>
  <si>
    <t>EDILSUD COSTRUZIONI S.C.A.R.L. Cod.Fisc.n.04593520721</t>
  </si>
  <si>
    <t>DGS S.p.A.  Cod.Fisc.n.03318271214</t>
  </si>
  <si>
    <t>IMPORTO SOMME LIQUIDATE     (al netto dell'IVA)</t>
  </si>
  <si>
    <t>UnipolSai Assicurazioni S.p.A. Cod.Fisc.n.03740811207                AIG Europe S.A. Rappresentanza Generale per l'Italia Cod.Fisc.n.10479810961     ROLAND Rechtsschutz-Versicherungs-AG Rappresentanza Generale per l'Italia Cod.Fisc.n.05377040968 REALE MUTUA ASSICURAZIONI Cod.Fisc.n.11998320011            Generali Italia S.p.A. Cod.Fisc.n.01333550323                       D.A.S. S.p.A.              Cod.Fisc.n.1333550323</t>
  </si>
  <si>
    <t>DGS S.p.A.                Cod.Fisc.n.03318271214</t>
  </si>
  <si>
    <t>DGS S.p.A.                 Cod.Fisc.n.03318271214</t>
  </si>
  <si>
    <t xml:space="preserve">  Z2F2871BEC</t>
  </si>
  <si>
    <t xml:space="preserve">   Z13288EDF1  </t>
  </si>
  <si>
    <t>Ditta Luminarie Cipriani Cod.Fisc.n.CPRDVD97L23F284I        PLD                       Cod.Fisc.n.08342840728</t>
  </si>
  <si>
    <t>Z3F28A404C</t>
  </si>
  <si>
    <t>Z372DC3040</t>
  </si>
  <si>
    <t>Servizio manutenzione n.2 condizionatori (variante al contratto principale CIG.n. za12d9b024)</t>
  </si>
  <si>
    <t>E.SERVICE,05639550721,</t>
  </si>
  <si>
    <t>Servizio di pulizia, sanificazione ed eventuale riparazione condizionatori</t>
  </si>
  <si>
    <t>05637570721,Emmegiesse S.p.A.|LCLBTL64D29A662H,LACALAMITA BARTOLOMEO|05639550721,E.service srl,</t>
  </si>
  <si>
    <t>Z802D71073</t>
  </si>
  <si>
    <t>Fornitura e posa in opera di stampa immagini varie</t>
  </si>
  <si>
    <t>00924810724,RAGUSA GRAFICA MODERNA SRL|07064790723,GRAFICHE DESTE SRL|05197870727,PUBBLIANGIE GROUP SRL,</t>
  </si>
  <si>
    <t>ZBE2D03A5B</t>
  </si>
  <si>
    <t>Servizio di consulenza professionale, gestionale e tecnica, avente ad oggetto la redazione di tutti gli elaborati contenuti nel Bilancio di Esercizio 2019</t>
  </si>
  <si>
    <t>EL &amp; SO S.r.l.,06036610720,</t>
  </si>
  <si>
    <t>Z4B2CF67EF</t>
  </si>
  <si>
    <t>Servizio di assistenza alle attivitÃ  finalizzate alla redazione del bilancio 2019</t>
  </si>
  <si>
    <t>DGS S.p.A.,03318271214,</t>
  </si>
  <si>
    <t>Z9D2C65F8A</t>
  </si>
  <si>
    <t>Servizio di manutenzione condizionatori</t>
  </si>
  <si>
    <t>03831710722,LACALAMITA BARTOLOMEO,</t>
  </si>
  <si>
    <t>ZC22C53991</t>
  </si>
  <si>
    <t>Fornitura n.1 licenza software per bilancio di esercizio (Via Libera)</t>
  </si>
  <si>
    <t>01035310414,Teamsystem SPA,</t>
  </si>
  <si>
    <t>Y162C192E7</t>
  </si>
  <si>
    <t>Fornitura n.20.000 fogli A4 intestati</t>
  </si>
  <si>
    <t>00924810724,RAGUSA GRAFICA MODERNA SRL|07064790723,GRAFICHE DESTE SRL|00268260726,ITALGRAFICA SUD S.R.L.|04242680728,Tipografia Magaletti srl,</t>
  </si>
  <si>
    <t>Y632C18E2A</t>
  </si>
  <si>
    <t>Fornitura cancelleria</t>
  </si>
  <si>
    <t>03378490720,GIUSEPPE TANZI &amp; FIGLI SAS,</t>
  </si>
  <si>
    <t>ZEC2D7CD60</t>
  </si>
  <si>
    <t>Agio agenzia per servizio di somministrazione personale</t>
  </si>
  <si>
    <t>Openjobmetis SpA,13343690155,</t>
  </si>
  <si>
    <t>Z822D1A1B4</t>
  </si>
  <si>
    <t>Individuazione del Medico competente e Sorveglianza sanitaria ai sensi del D.Lgs.81/08</t>
  </si>
  <si>
    <t>05889810726,ALISER SRL|03143270720,MEDICA SUD SRL|07478200723,MELEACOM S.R.L.|06421540722,.it farm srl|05411070724,FICARELLA LUIGI,</t>
  </si>
  <si>
    <t>ZDA2CAE24E</t>
  </si>
  <si>
    <t>Copertura assicurativa COVID19</t>
  </si>
  <si>
    <t>Generali Italia S.p.A.,01333550323,</t>
  </si>
  <si>
    <t>Z9E2D32F7A</t>
  </si>
  <si>
    <t>Fornitura di lampade da tavolo</t>
  </si>
  <si>
    <t>02489910725,il chiodo srl|04794510729,Acmei Sud SPA,</t>
  </si>
  <si>
    <t>Z002D10FDF</t>
  </si>
  <si>
    <t>Servizio assistenza tecnica lavoro accessi remoti</t>
  </si>
  <si>
    <t>06385990723,Security Architect Srl,</t>
  </si>
  <si>
    <t>Z852DAAA75</t>
  </si>
  <si>
    <t>Locazione macchina server</t>
  </si>
  <si>
    <t>07951650725,elabora next srl|IT04863810729,SIM NT SRL|06036770722,SFERA INFORMATICA &amp; STRUMENTAZIONE|00476910773,LUCANA SISTEMI 2 SRL|03175610751,Web Italia SRL|07359120727,Brain Pull - SocietÃ  Cooperativa|03158610729,Alfa Computer srl|01035310414,Teamsystem SPA|02279100545,PA Evolution S.r.l. a socio unico|crmlnz78h02f262i,CL Consulting Tecnology|06385990723,Security Architect Srl|04427081007,ECO LASER INFORMATICA SLT,</t>
  </si>
  <si>
    <t>Z7F2D683F9</t>
  </si>
  <si>
    <t>Servizio di assistenza alle attivitÃ  finalizzate alla redazione del Bilancio di esercizio 2019</t>
  </si>
  <si>
    <t>Z742CDE7DB</t>
  </si>
  <si>
    <t>Fornitura divisori per uffici</t>
  </si>
  <si>
    <t>05197870727,PUBBLIANGIE GROUP SRL,</t>
  </si>
  <si>
    <t>Z632CC5534</t>
  </si>
  <si>
    <t>Lavori da effettuarsi presso la sede AMGAS - varianti in corso d'opera (CIG collegato YAF2B23748)</t>
  </si>
  <si>
    <t>EDILSUD COSTRUZIONI S.C.A.R.L.,04593520721,</t>
  </si>
  <si>
    <t>Z0C2CC11A2</t>
  </si>
  <si>
    <t>Servizio di riorganizzazione e riordino della sezione archivio Atti costituzione in mora""</t>
  </si>
  <si>
    <t>ORGANIZZAZIONE APRILE GESTIONEARCHIVI S.r.l.,04833300728,</t>
  </si>
  <si>
    <t>ZDE2CBB243</t>
  </si>
  <si>
    <t>Servizio di assistenza tecnica accessi remoti</t>
  </si>
  <si>
    <t>Z4F2CB3F3E</t>
  </si>
  <si>
    <t>Fornitura e posa in opera di complementi per nuova zona ingresso AMGAS S.r.l.</t>
  </si>
  <si>
    <t>04593520721,EDILSUD COSTRUZIONI S.C.A.R.L.|05197870727,PUBBLIANGIE GROUP SRL,</t>
  </si>
  <si>
    <t>Z7F2C7189B</t>
  </si>
  <si>
    <t>Ulteriori lavori elettrici (varianti collegate al CIG n. ZAF2C0F711)</t>
  </si>
  <si>
    <t>ALTA DEFINIZIONE IMPIANTI di MARCIANTE BENEDETTO,08241400723,</t>
  </si>
  <si>
    <t>ZAF2C0F711</t>
  </si>
  <si>
    <t>Lavori di tipo elettrico</t>
  </si>
  <si>
    <t>MRCBDT70L07A662B,ALTA DEFINIZIONE IMPIANTI,</t>
  </si>
  <si>
    <t>ZBA2C6D626</t>
  </si>
  <si>
    <t>Servizio di abilitazione accessi remoti (lavoro agile)</t>
  </si>
  <si>
    <t>Y332C39C7C</t>
  </si>
  <si>
    <t>Fornitura arredi per ufficio</t>
  </si>
  <si>
    <t>04373800723,DOS SRL|02489910725,il chiodo srl,</t>
  </si>
  <si>
    <t>Z302C2C7E5</t>
  </si>
  <si>
    <t>Servizio di gestione dell'archivio generale dell'AMGAS S.r.l.</t>
  </si>
  <si>
    <t>ZA02BD312F</t>
  </si>
  <si>
    <t>AttivitÃ  di personalizzazione della proposta commerciale Porta un Amico in AMGAS</t>
  </si>
  <si>
    <t>Z562B758A7</t>
  </si>
  <si>
    <t>Servizio di raccolta, ritiro e distruzione documenti cartacei soggetti a privacy a mezzo contenitori cartobox</t>
  </si>
  <si>
    <t>Z7F2B757F0</t>
  </si>
  <si>
    <t>Servizio di archiviazione documentazione 2018</t>
  </si>
  <si>
    <t>ZE52D2902B</t>
  </si>
  <si>
    <t>Fornitura n.22 piante e fornitura per l'esecuzione del lavoro;_x000D_
mq 30 prato sintetico</t>
  </si>
  <si>
    <t>04727220727,OASI VERDE SRL|MSCSVR62L07A662U,SAVERIO MISCEO,</t>
  </si>
  <si>
    <t>Z052D1E9E7</t>
  </si>
  <si>
    <t>Fornitura n.30 pannelli protettivi da banco in plexiglass</t>
  </si>
  <si>
    <t>07960580723,Eleganza Italiana s.r.l.,</t>
  </si>
  <si>
    <t>Z232D11D3A</t>
  </si>
  <si>
    <t>Fornitura n.20 vascon per piante</t>
  </si>
  <si>
    <t>07724360727,DECORCASAGARDEN SRLS,</t>
  </si>
  <si>
    <t>Z982D0010D</t>
  </si>
  <si>
    <t>Fornitura n.3000 mascherine chirurgiche</t>
  </si>
  <si>
    <t>07978310725,ELLE DESIGN SRL,</t>
  </si>
  <si>
    <t>ZEB2CEF825</t>
  </si>
  <si>
    <t>Fornitura n.3.000 mascherine filtranti</t>
  </si>
  <si>
    <t>07449390728,Cube Comunicazione s.r.l.,</t>
  </si>
  <si>
    <t>Z062CDABD0</t>
  </si>
  <si>
    <t>Fornitura medica (fase2) - guanti in lattice monouso</t>
  </si>
  <si>
    <t>07449390728,Cube Comunicazione s.r.l.|12887481005,prestige group srl|06233640728,DOTT. GIUSEPPE FAVIA GUARNIERI S.R.L.|TTRNDR87R23A662R,Farmacia Rubino del Dott. Andrea Totire|03014440725,sarco srl|07448970728,2 SERVICE SRL|01787220332,LED,</t>
  </si>
  <si>
    <t>Z292CDAB71</t>
  </si>
  <si>
    <t>Fornitura medica (fase2) - rilevatori temperatura corporea</t>
  </si>
  <si>
    <t>07448970728,2 SERVICE SRL|07449390728,Cube Comunicazione s.r.l.|06233640728,DOTT. GIUSEPPE FAVIA GUARNIERI S.R.L.|07666790725,Farmacia Rubino del Dott. Andrea Totire|12887481005,prestige group srl|03014440725,sarco srl,</t>
  </si>
  <si>
    <t>Z8E2CDAA3B</t>
  </si>
  <si>
    <t>Fornitura dispenser elettronico gel igienizzante</t>
  </si>
  <si>
    <t>12887481005,prestige group srl,</t>
  </si>
  <si>
    <t>ZEA2CDA88E</t>
  </si>
  <si>
    <t>Fornitura n.8 schermi protettivi</t>
  </si>
  <si>
    <t>04373800723,DOS SRL,</t>
  </si>
  <si>
    <t>ZE42CAAD1D</t>
  </si>
  <si>
    <t>Servizio di sanificazione degli ambienti dell'AMGAS S.r.l.</t>
  </si>
  <si>
    <t>04719740724,COOPSERVICE,</t>
  </si>
  <si>
    <t>Z552C88DA1</t>
  </si>
  <si>
    <t>Fornitura plex da banco protettivi</t>
  </si>
  <si>
    <t>Y9E2C75CC5</t>
  </si>
  <si>
    <t>Servizio di ritiro e smaltimento toner e cartucce</t>
  </si>
  <si>
    <t>04420280721,AMBIENTE &amp; TECNOLOGIE SRL,</t>
  </si>
  <si>
    <t>ZDB2C71BD5</t>
  </si>
  <si>
    <t>Fornitura n.200 mascherine FFP3</t>
  </si>
  <si>
    <t>Z462BDCA64</t>
  </si>
  <si>
    <t>Noleggio n.1 autovettura</t>
  </si>
  <si>
    <t>05251790720,maldarizzi automotive spa|05403060725,AMICAR SRL|00268480720,RENAUTO S.R.L.|04162210720,AUTOCLUB SRL,</t>
  </si>
  <si>
    <t>ZD12CF90F4</t>
  </si>
  <si>
    <t>Servizio di valutazione economico-finanziaria degli operatori economici dell'AMGAS S.r.l.</t>
  </si>
  <si>
    <t>01691720468,CRIBIS D&amp;B S.R.L.|02083271201,CRIF S.P.A.|IT8587760961,Cerved Group spa,</t>
  </si>
  <si>
    <t>Z4A2C0FB38</t>
  </si>
  <si>
    <t>Noleggio autobus con conducente</t>
  </si>
  <si>
    <t>07170860725,STARBUS SERVICE SRL,</t>
  </si>
  <si>
    <t>Z7B2E7580E</t>
  </si>
  <si>
    <t>Polizza RC autovettura Fiat Panda tg. ER703GB</t>
  </si>
  <si>
    <t>Dott Alessandro Nardilli Sas,05767490724|G&amp;C snc di Gallon Calliera e Calliera,02536330026|ADRIA CONSULTING SNC,06972200726,</t>
  </si>
  <si>
    <t>Z452DD5252</t>
  </si>
  <si>
    <t>Servizi postali aggiuntivi</t>
  </si>
  <si>
    <t>POST &amp; SERVICE S.r.l.,05270520728,</t>
  </si>
  <si>
    <t>ZF02D81AEE</t>
  </si>
  <si>
    <t>Polizza RC motociclo Piaggio Liberty tg. DE06718</t>
  </si>
  <si>
    <t>Dott Alessandro Nardilli Sas,05767490724|ADRIA CONSULTING SNC,06972200726|G&amp;C snc di Gallon Calliera e Calliera,02536330026,</t>
  </si>
  <si>
    <t>ZEB2D81995</t>
  </si>
  <si>
    <t>Polizza RC autovettura Fiat Punto tg. EL558RF</t>
  </si>
  <si>
    <t>Z312EC72AF</t>
  </si>
  <si>
    <t>Polizza premorienza ed invaliditÃ  permanente - dirigente</t>
  </si>
  <si>
    <t>Poste Vita S.p.A.,05927271006,</t>
  </si>
  <si>
    <t>Z1D2EC7232</t>
  </si>
  <si>
    <t>Polizza premorienza ed invaliditÃ  permanente - dipendenti</t>
  </si>
  <si>
    <t>Z4E2F2278E</t>
  </si>
  <si>
    <t>Fornitura n.10 notebook rigenerati</t>
  </si>
  <si>
    <t>Z1A2FE61E7</t>
  </si>
  <si>
    <t>Servizio pubblicazione di spazi pubblicitari relativi alla Campagna Amgas e Luce""</t>
  </si>
  <si>
    <t>ZEC2FB7A71</t>
  </si>
  <si>
    <t>Banner pubblicitario sul sito web - Pubblicazione per 30 gg.</t>
  </si>
  <si>
    <t>BITRECALL S.R.L.,07770570724,</t>
  </si>
  <si>
    <t>Z802F9A41F</t>
  </si>
  <si>
    <t>Servizio di vigilanza per il Natale 2020</t>
  </si>
  <si>
    <t>ZA52F99D6D</t>
  </si>
  <si>
    <t>Organizzazione evento Natale 2020</t>
  </si>
  <si>
    <t>Z362F95363</t>
  </si>
  <si>
    <t>Servizio di esposizione pubblicitaria</t>
  </si>
  <si>
    <t>CONSORZIO RADIO TAXI BARI,07227320723,</t>
  </si>
  <si>
    <t>Z552F952EB</t>
  </si>
  <si>
    <t>Servizio di pubblicitÃ  - stampe</t>
  </si>
  <si>
    <t>RAGUSA GRAFICA MODERNA SRL,00924810724,</t>
  </si>
  <si>
    <t>Z0F2F952AE</t>
  </si>
  <si>
    <t>Servizio di pubblicitÃ  - landing page</t>
  </si>
  <si>
    <t>elabora next srl,07951650725,</t>
  </si>
  <si>
    <t>Z4C2F95274</t>
  </si>
  <si>
    <t>Servizio di pubblicitÃ  attraverso emittente radiofonica</t>
  </si>
  <si>
    <t>Club Service S.r.l.,03697270720,</t>
  </si>
  <si>
    <t>Z112F9523D</t>
  </si>
  <si>
    <t>Servizio di pubblicitÃ  su TV e radio</t>
  </si>
  <si>
    <t>Pubblifood S.r.l.s.,08070240729,</t>
  </si>
  <si>
    <t>Z932F951FB</t>
  </si>
  <si>
    <t>Incentive Promomedia S.r.l.,04584900726,</t>
  </si>
  <si>
    <t>Z8B2F951C9</t>
  </si>
  <si>
    <t>VIVA SRL COMUNICAZIONE &amp; MARKETING,05325180726,</t>
  </si>
  <si>
    <t>Z8A2F95184</t>
  </si>
  <si>
    <t>GI.PI.ELLE PUGLIA S.r.l.,03826530721,</t>
  </si>
  <si>
    <t>Z902F94E3B</t>
  </si>
  <si>
    <t>Servizio di pubblicitÃ  su TV</t>
  </si>
  <si>
    <t>Canale 85 S.r.l.,11622971007,</t>
  </si>
  <si>
    <t>ZB52F94D6B</t>
  </si>
  <si>
    <t>Servizio di pubblicitÃ  su TV e sito web</t>
  </si>
  <si>
    <t>TELE BARI S.R.L.,00412820722,</t>
  </si>
  <si>
    <t>ZA42F93E0D</t>
  </si>
  <si>
    <t>Servizio di pubblicitÃ  - affissioni</t>
  </si>
  <si>
    <t>Cube Comunicazione s.r.l.,07449390728,</t>
  </si>
  <si>
    <t>Z862F93DCF</t>
  </si>
  <si>
    <t>Z732F93D97</t>
  </si>
  <si>
    <t>IGPDECAUX SPA,00893300152,</t>
  </si>
  <si>
    <t>Z602F93D5F</t>
  </si>
  <si>
    <t>CLEAR CHANNEL ITALIA SPA,03643630282,</t>
  </si>
  <si>
    <t>Z212F93D0F</t>
  </si>
  <si>
    <t>FIDANZIA SISTEMI SRL,07474210726,</t>
  </si>
  <si>
    <t>Z272F93CB7</t>
  </si>
  <si>
    <t>Servizio di pubblicitÃ  su sito web</t>
  </si>
  <si>
    <t>INNOVANEWS SRL,08059640725,</t>
  </si>
  <si>
    <t>ZE32F93C67</t>
  </si>
  <si>
    <t>NETNEWS SRL,07027700728,</t>
  </si>
  <si>
    <t>Z542F93C19</t>
  </si>
  <si>
    <t>Citynews S.p.A.,10786801000,</t>
  </si>
  <si>
    <t>Z2B2F93BD5</t>
  </si>
  <si>
    <t>MM COMMUNICATION SRL,08412200720,</t>
  </si>
  <si>
    <t>ZF82F93B33</t>
  </si>
  <si>
    <t>Servizio di pubblicitÃ  trimestrale</t>
  </si>
  <si>
    <t>NEXT DI MOLLICA F. &amp; C. SAS,02328760745,</t>
  </si>
  <si>
    <t>ZDD2F93AC9</t>
  </si>
  <si>
    <t>Servizio di pubblicitÃ  su settimanale e sito web</t>
  </si>
  <si>
    <t>SEDIT 4. ZERO SRL,06605270723,</t>
  </si>
  <si>
    <t>Z3B2F93A43</t>
  </si>
  <si>
    <t>Servizio di pubblicitÃ  su quotidiano e sito web</t>
  </si>
  <si>
    <t>A. MANZONI &amp; C. S.p.A.,04705810150,</t>
  </si>
  <si>
    <t>Z622F939FD</t>
  </si>
  <si>
    <t>RCS PUBBLICITA',12086540155,</t>
  </si>
  <si>
    <t>Z602F93973</t>
  </si>
  <si>
    <t>2303 SRL,08268520726,</t>
  </si>
  <si>
    <t>ZCF2F62D80</t>
  </si>
  <si>
    <t>Servizio attivitÃ  Natale 2020</t>
  </si>
  <si>
    <t>Ditta Luminarie Cipriani,CPRDVD97L23F284I,</t>
  </si>
  <si>
    <t>Z412EDC45B</t>
  </si>
  <si>
    <t>02383860745,ANTAGA SOCIETA' COOPERATIVA|06816550724,Auriga SocietÃ  Cooperativa|05400500723,Leader Service SocietÃ  Cooperativa|06387530725,Pegaso Soc. Coop.|02434290728,Meridionale Servizi SocietÃ  Cooperativa|08766390010,CM SERVCE SRL|03131490736,LONOCE AMBIENTE SRL|07790780725,DUESSE SOCIETA' COOPERATIVA|06326430722,Servizi del levante societÃ  cooperativa,</t>
  </si>
  <si>
    <t>Z9E2F0C49E</t>
  </si>
  <si>
    <t>06144950729,MATCA SRL|03378490720,GIUSEPPE TANZI &amp; FIGLI SAS,</t>
  </si>
  <si>
    <t>ZEB2EE6AC6</t>
  </si>
  <si>
    <t>Servizio di realizzazione rete idrica per il giardino dell'AMGAS S.r.l.</t>
  </si>
  <si>
    <t>Z962EC736F</t>
  </si>
  <si>
    <t>00924810724,RAGUSA GRAFICA MODERNA SRL|07064790723,GRAFICHE DESTE SRL|03656450727,Eliografia Siciliani s.a.s. di Danilo Delle Noci,</t>
  </si>
  <si>
    <t>Z7A2F0CC90</t>
  </si>
  <si>
    <t>Lavori stanze primo piano sede AMGAS</t>
  </si>
  <si>
    <t>ZF92EBF52A</t>
  </si>
  <si>
    <t>Polizza D&amp;O</t>
  </si>
  <si>
    <t>Chubb European Group SE,11914740151,</t>
  </si>
  <si>
    <t>ZF22ED05CF</t>
  </si>
  <si>
    <t>Servizio di gestione della parte organizzativa ed operativa della comunicazione di AMGAS Srl</t>
  </si>
  <si>
    <t>BUONSANTE+TORRO di Gaspare Buonsante e Cinzia Torro S.N.C.,06538360725,</t>
  </si>
  <si>
    <t>ZB92EC7310</t>
  </si>
  <si>
    <t>Servizio di integrazione tra il servizio di prenotazione e gestione dell'accoglienza TUPASSI ed il portale e la APP di AMGAS S.r.l.</t>
  </si>
  <si>
    <t>MIROPASS SRL,07826360963,</t>
  </si>
  <si>
    <t>Z4E2E1A9A8</t>
  </si>
  <si>
    <t>Servizio di gestione accoglienza TUPASSI</t>
  </si>
  <si>
    <t>Z1D2F17C7E</t>
  </si>
  <si>
    <t>Fornitura ed assistenza di un server cloud per nuovo sito AMGAS</t>
  </si>
  <si>
    <t>Z2E2E82CA7</t>
  </si>
  <si>
    <t>Servizio di assistenza alla predisposizione dei conti annuali separati</t>
  </si>
  <si>
    <t>AANEXT SRL,06587460723,</t>
  </si>
  <si>
    <t>ZF72E50CD7</t>
  </si>
  <si>
    <t>Fornitura unitÃ  espansione memoria interna per PdL</t>
  </si>
  <si>
    <t>ONE4 TEAM SRL,06818760727,</t>
  </si>
  <si>
    <t>Z612E50C9C</t>
  </si>
  <si>
    <t>Servizio di migrazione da windows7 pro a windows10 pro</t>
  </si>
  <si>
    <t>LEONARDO MESTO DITTA INDIVIDUALE,08325910720,</t>
  </si>
  <si>
    <t>81926905A9</t>
  </si>
  <si>
    <t>Servizio di manutenzione ordinaria, riparativa, migliorativa evolutiva ed adeguativa di alcuni software in uso presso l'AMGAS S.r.l. - rinnovo</t>
  </si>
  <si>
    <t>847478804D</t>
  </si>
  <si>
    <t>Fornitura, trasporto, montaggio, manutenzione, assistenza e successiva rimozione delle luminarie natalizie da allestire nelle vie della cittÃ  di Bari</t>
  </si>
  <si>
    <t>Servizio di Vigilanza Armata presso l'AMGAS S.r.l.</t>
  </si>
  <si>
    <t>Invio giornaliero posta ordinaria/raccomandata A.R./assicurata/estera</t>
  </si>
  <si>
    <t>97103880585,Poste Italiane SpA|80025990724,CO.R.E.L. COOPERATIVA RECAPITO ESPRESSI LOCO A R.L.|01528040502,Citypost s.p.a.|05270520728,POST &amp; SERVICE SRL,</t>
  </si>
  <si>
    <t>Invio massivo da flusso e/o supporto digitale</t>
  </si>
  <si>
    <t>Servizio di pulizia della sede dell'AMGAS S.r.l.</t>
  </si>
  <si>
    <t>Z452ECBABF</t>
  </si>
  <si>
    <t>Lavori di sostituzione condizionatore</t>
  </si>
  <si>
    <t>E.service srl,05639550721,</t>
  </si>
  <si>
    <t>Z692F28A04</t>
  </si>
  <si>
    <t>Licenza Antivirus Panda</t>
  </si>
  <si>
    <t>07951650725,elabora next srl|06036770722,SFERA INFORMATICA &amp; STRUMENTAZIONE|03175610751,Web Italia SRL|03158610729,Alfa Computer srl|01035310414,Teamsystem SPA|02279100545,PA Evolution S.r.l. a socio unico|crmlnz78h02f262i,CL Consulting Tecnology|06385990723,Security Architect Srl|07597110720,Evolumia srl|06818760727,ONE 4 TEAM SRL,</t>
  </si>
  <si>
    <t>ZA82F662B8</t>
  </si>
  <si>
    <t>Servizio di personalizzazione della piattaforma @utilities</t>
  </si>
  <si>
    <t>ZE62F0693B</t>
  </si>
  <si>
    <t>Servizio di assistenza tecnica accessi remoti (lavoro agile)</t>
  </si>
  <si>
    <t>Security Architect Srl,06385990723,</t>
  </si>
  <si>
    <t>Z7A2EC799D</t>
  </si>
  <si>
    <t>Lavori elettrici front-office</t>
  </si>
  <si>
    <t>Z062E1A9DC</t>
  </si>
  <si>
    <t>Servizio di nuove funzionalitÃ  sul sito web ed App aziendale</t>
  </si>
  <si>
    <t>AFFIDAMENTO DIRETTO PER VARIANTE SUPERIORE AL 20% DELL'IMPORTO CONTRATTUALE</t>
  </si>
  <si>
    <t>E.SERVICE                      Cod. Fisc. 05639550721</t>
  </si>
  <si>
    <t>ZA12D9B024</t>
  </si>
  <si>
    <t>PROCEDURA NEGOZIATA PREVIA PUBBLICAZIONE</t>
  </si>
  <si>
    <t>ANTAGA SOCIETA' COOPERATIVA Cod. Fisc. 02383860745,                              Auriga SocietÃ  Cooperativa Cod. Fisc. 06816550724,                                    Leader Service SocietÃ  Cooperativa Cod. Fisc. 05400500723,                               Pegaso Soc. Coop. Cod. Fisc. 06387530725,                                         COOPSERVICE Cod. fisc. 04719740724       Meridionale Servizi SocietÃ  Cooperativa Cod. fisc. 02434290728,          CM SERVCE SRL Cod. Fisc. 08766390010,                                           LONOCE AMBIENTE SRL Cod. fisc.03131490736</t>
  </si>
  <si>
    <t>Auriga SocietÃ  Cooperativa Cod. Fisc. 06816550724</t>
  </si>
  <si>
    <t>19.06.2019</t>
  </si>
  <si>
    <t>05.05.2019</t>
  </si>
  <si>
    <t>AFFIDAMENTO DIRETTO</t>
  </si>
  <si>
    <t>AREA SUD Comunicazione e Immagine soc. coop.  Cod. Fisc. 03079840710</t>
  </si>
  <si>
    <t xml:space="preserve">/ </t>
  </si>
  <si>
    <t>00965950736,Istituto di Vigilanza Metronotte Srl     10169951000,International Security Service Vigilanza S.p.A. 07897711003,SICURITALIA IVRI SPA 03769340757,Securpol Puglia s.p.a.</t>
  </si>
  <si>
    <t>SICURITALIA IVRI SPA Cod. Fisc. 07897711003</t>
  </si>
  <si>
    <t>/</t>
  </si>
  <si>
    <t>00965950736,Istituto di Vigilanza Metronotte Srl   10169951000,International Security Service Vigilanza S.p.A. 07897711003,SICURITALIA IVRI SPA 03769340757,Securpol Puglia s.p.a. 08766390010,CM SERVCE SRL,</t>
  </si>
  <si>
    <t>Cube Comunicazione s.r.l., Cod. Fisc.07449390728,</t>
  </si>
  <si>
    <t>CONSORZIO RADIO TAXI BARI, Cod. fisc. 07227320723,</t>
  </si>
  <si>
    <t>RAGUSA GRAFICA MODERNA SRL Cod. fisc.00924810724,</t>
  </si>
  <si>
    <t>elabora next srl, Cod. Fisc. 07951650725,</t>
  </si>
  <si>
    <t>Club Service S.r.l., Cod. Fisc. 03697270720,</t>
  </si>
  <si>
    <t>Pubblifood S.r.l.s., Cod. fisc.08070240729,</t>
  </si>
  <si>
    <t>Incentive Promomedia S.r.l., Cod. Fisc. 04584900726,</t>
  </si>
  <si>
    <t>VIVA SRL COMUNICAZIONE &amp; MARKETING, Cod. fisc. 05325180726,</t>
  </si>
  <si>
    <t>GI.PI.ELLE PUGLIA S.r.l., Cod. fisc. 03826530721,</t>
  </si>
  <si>
    <t>Canale 85 S.r.l., Cod. Fisc. 11622971007,</t>
  </si>
  <si>
    <t>TELE BARI S.R.L., Cod. Fisc. 00412820722,</t>
  </si>
  <si>
    <t>Cube Comunicazione s.r.l., Cod. fisc. 07449390728,</t>
  </si>
  <si>
    <t>IGPDECAUX SPA, Cod. Fisc. 00893300152,</t>
  </si>
  <si>
    <t>CLEAR CHANNEL ITALIA SPA, Cod. fisc. 03643630282,</t>
  </si>
  <si>
    <t>FIDANZIA SISTEMI SRL, Cod. fisc. 07474210726,</t>
  </si>
  <si>
    <t>INNOVANEWS SRL, Cod. Fisc. 08059640725,</t>
  </si>
  <si>
    <t>NETNEWS SRL, Cod. Fisc. 07027700728,</t>
  </si>
  <si>
    <t>Citynews S.p.A. Cod. Fisc.10786801000,</t>
  </si>
  <si>
    <t>MM COMMUNICATION SRL, Cod. fisc. 08412200720,</t>
  </si>
  <si>
    <t>NEXT DI MOLLICA F. &amp; C. SAS, Cod. Fisc.02328760745,</t>
  </si>
  <si>
    <t>SEDIT 4. ZERO SRL, Cod. fisc. 06605270723,</t>
  </si>
  <si>
    <t>RCS PUBBLICITA', Cod. fisc.12086540155,</t>
  </si>
  <si>
    <t>2303 SRL, Cod. Fisc.08268520726,</t>
  </si>
  <si>
    <t>DGS S.p.A., Cod. Fisc. 03318271214,</t>
  </si>
  <si>
    <t>Ditta Luminarie Cipriani, Cod. Fisc. CPRDVD97L23F284I,</t>
  </si>
  <si>
    <t>PROCEDURA NEGOZIATA PER AFFIDAMENTI SOTTO SOGLIA</t>
  </si>
  <si>
    <t>CO.R.E.L. COOPERATIVA RECAPITO ESPRESSI LOCO A R.L.Cod. Fisc. 80025990724,</t>
  </si>
  <si>
    <t>Evolumia srl    Cod. Fisc. 07597110720</t>
  </si>
  <si>
    <t>ALTA DEFINIZIONE IMPIANTI di MARCIANTE BENEDETTO, Cod. Fisc. 08241400723,</t>
  </si>
  <si>
    <t>Security Architect Srl Cod. Fisc.06385990723,</t>
  </si>
  <si>
    <t>elabora next srl, Cod. Fisc.07951650725,</t>
  </si>
  <si>
    <t>E.SERVICE, Cod. Fisc. 05639550721,</t>
  </si>
  <si>
    <t>08342840728,PLD SRL</t>
  </si>
  <si>
    <t>PLD SRL Cod. Fisc.08342840728</t>
  </si>
  <si>
    <t>BUONSANTE+TORRO di Gaspare Buonsante e Cinzia Torro S.N.C., Cod. Fisc. 06538360725,</t>
  </si>
  <si>
    <t>MIROPASS SRL, Cod. Fisc.07826360963,</t>
  </si>
  <si>
    <t>E.service srl, Cod. Fisc.05639550721,</t>
  </si>
  <si>
    <t>RAGUSA GRAFICA MODERNA SRL Cod. Fisc.00924810724</t>
  </si>
  <si>
    <t>ALTA DEFINIZIONE IMPIANTI di MARCIANTE BENEDETTO, Cod. fisc.08241400723,</t>
  </si>
  <si>
    <t>AANEXT SRL, Cod. Fisc. 06587460723,</t>
  </si>
  <si>
    <t>Dott Alessandro Nardilli Sas Cod. Fisc. 05767490724</t>
  </si>
  <si>
    <t>Chubb European Group SE, Cod. fisc. 11914740151,</t>
  </si>
  <si>
    <t>ONE4 TEAM SRL, Cod. Fisc. 06818760727,</t>
  </si>
  <si>
    <t>LEONARDO MESTO DITTA INDIVIDUALE, Cod. fisc. 08325910720,</t>
  </si>
  <si>
    <t>MIROPASS SRL, Cod. fisc.07826360963,</t>
  </si>
  <si>
    <t>elabora next srl, Cod. fisc. 07951650725,</t>
  </si>
  <si>
    <t>Poste Vita S.p.A., Cod. Fisc.05927271006,</t>
  </si>
  <si>
    <t>POST &amp; SERVICE S.r.l., Cod. Fisc.05270520728,</t>
  </si>
  <si>
    <t>E.SERVICE  Cod. Fisc. 05639550721</t>
  </si>
  <si>
    <t>E.service srl Cod. Fisc. 05639550721</t>
  </si>
  <si>
    <t>Dott Alessandro Nardilli Sas Cod. Fisc.05767490724</t>
  </si>
  <si>
    <t>Openjobmetis SpA, Cod. Fisc.13343690155,</t>
  </si>
  <si>
    <t>GRAFICHE DESTE SRL Cod. Fisc. 07064790723</t>
  </si>
  <si>
    <t>DGS S.p.A., Cod. Fisc.03318271214,</t>
  </si>
  <si>
    <t>SIM NT SRL Cod. Fisc.04863810729</t>
  </si>
  <si>
    <t>MEDICA SUD SRL Cod. Fisc.03143270720</t>
  </si>
  <si>
    <t>il chiodo srl Cod. Fisc. 02489910725</t>
  </si>
  <si>
    <t>OASI VERDE SRL Cod. fisc. 04727220727</t>
  </si>
  <si>
    <t>,Eleganza Italiana s.r.l., Cod. Fisc. 07960580723</t>
  </si>
  <si>
    <t>Cerved Group spa Cod. fisc. 8587760961</t>
  </si>
  <si>
    <t>,Security Architect Srl, Cod. fisc. 06385990723</t>
  </si>
  <si>
    <t>,DECORCASAGARDEN SRLS, Cod. fisc. 07724360727</t>
  </si>
  <si>
    <t>DGS S.p.A. Cod. fisc. 03318271214</t>
  </si>
  <si>
    <t>ELLE DESIGN SRL Cod. fisc. 07978310725</t>
  </si>
  <si>
    <t>Cube Comunicazione s.r.l. Cod. fisc. 07449390728</t>
  </si>
  <si>
    <t>EL &amp; SO S.r.l. Cod. Fisc. 06036610720</t>
  </si>
  <si>
    <t>PUBBLIANGIE GROUP SRL Cod. Fisc.05197870727</t>
  </si>
  <si>
    <t>DOTT. GIUSEPPE FAVIA GUARNIERI S.R.L. Cod. fisc.06233640728</t>
  </si>
  <si>
    <t>prestige group srl Cod. Fisc. 12887481005</t>
  </si>
  <si>
    <t>prestige group srl Cod Fisc 12887481005</t>
  </si>
  <si>
    <t>DOS SRL Cod. Fisc. 04373800723</t>
  </si>
  <si>
    <t>ORGANIZZAZIONE APRILE GESTIONEARCHIVI S.r.l., Cod. Fisc 04833300728</t>
  </si>
  <si>
    <t>EDILSUD COSTRUZIONI S.C.A.R.L. Cod. Fisc. 04593520721</t>
  </si>
  <si>
    <t>Security Architect Srl, Cod. Fisc. 06385990723</t>
  </si>
  <si>
    <t>PUBBLIANGIE GROUP SRL Cod. fisc.05197870727</t>
  </si>
  <si>
    <t>Generali Italia S.p.A. Cod. Fisc. 01333550323</t>
  </si>
  <si>
    <t>COOPSERVICE Cod. Fisc.04719740724</t>
  </si>
  <si>
    <t>PUBBLIANGIE GROUP SRL Cod. Fisc. 05197870727</t>
  </si>
  <si>
    <t>ALTA DEFINIZIONE IMPIANTI di MARCIANTE BENEDETTO Cod. Fisc. 08241400723</t>
  </si>
  <si>
    <t>AMBIENTE &amp; TECNOLOGIE SRL Cod. Fisc. 04420280721</t>
  </si>
  <si>
    <t>LACALAMITA BARTOLOMEO Cod. Fisc. 03831710722</t>
  </si>
  <si>
    <t>Teamsystem SPA Cod. Fisc. 01035310414</t>
  </si>
  <si>
    <t>ITALGRAFICA SUD S.R.L. Cod. Fisc. 00268260726</t>
  </si>
  <si>
    <t>GIUSEPPE TANZI &amp; FIGLI SAS, Cod. Fisc. 03378490720</t>
  </si>
  <si>
    <t>ALTA DEFINIZIONE IMPIANTI, Cod. Fisc. MRCBDT70L07A662B</t>
  </si>
  <si>
    <t>STARBUS SERVICE SRL, Cod. Fisc.07170860725</t>
  </si>
  <si>
    <t>AMICAR SRL Cod. Fisc. 05403060725</t>
  </si>
  <si>
    <t xml:space="preserve">ORGANIZZAZIONE APRILE GESTIONEARCHIVI S.r.l. Cod. Fisc 04833300728 </t>
  </si>
  <si>
    <t>07951650725,elabora next srl|04863810729,SIM NT SRL|06036770722,SFERA INFORMATICA &amp; STRUMENTAZIONE|03175610751,Web Italia SRL|12887481005,prestige group srl|03158610729,Alfa Computer srl|01035310414,Teamsystem SPA|02279100545,PA Evolution S.r.l. a socio unico|crmlnz78h02f262i,CL Consulting Tecnology|06385990723,Security Architect Srl|07597110720,Evolumia srl|06818760727,ONE 4 TEAM SRL,</t>
  </si>
  <si>
    <t>Alfa Computer srl  Cod. Fisc. 03158610729</t>
  </si>
  <si>
    <t>GIUSEPPE TANZI &amp; FIGLI SAS Cod. Fisc. 03378490720</t>
  </si>
  <si>
    <t>SERVIZIO DI RECUPERO STRAGIUDIZIALE DEI CREDITI DERIVANTI DA FORNITURA DI SERVIZI GAS ED ENERGIA ELETTRICA</t>
  </si>
  <si>
    <t>Servizio sostitutivo di mensa aziendale mediante fornitura di buoni pasto elettronici</t>
  </si>
  <si>
    <t>Servizio Cash Solution</t>
  </si>
  <si>
    <t>Polizza RC Autovettura Fita Punto tg. EL558RF</t>
  </si>
  <si>
    <t>Servizio assicurativo polizza ResponsabilitÃ  Patrimoniale dell'AMGAS Srl</t>
  </si>
  <si>
    <t>Rimborso spese avvio servizio archiviazione documenti AMGAS</t>
  </si>
  <si>
    <t>landing page sito amgas - elabora next</t>
  </si>
  <si>
    <t>affissioni statica &amp; dinamica (pensilina Piazza massari)</t>
  </si>
  <si>
    <t>Spot radiofonico - il sicomoro</t>
  </si>
  <si>
    <t>Spot radiofonico - Antenna Sud</t>
  </si>
  <si>
    <t>Spot radiofonico - radioNorba Music</t>
  </si>
  <si>
    <t>Spot radiofonico - Red radio</t>
  </si>
  <si>
    <t>Spot radiofonico - radio Bari</t>
  </si>
  <si>
    <t>Spot radiofonico - radiosound</t>
  </si>
  <si>
    <t>Spot radiofonico - radio popiz</t>
  </si>
  <si>
    <t>Spot radiofonico - radio selene</t>
  </si>
  <si>
    <t>Spot radiofonico - radio italia/ciccioriccio/kiss kiss/radio love</t>
  </si>
  <si>
    <t>banner pubblicitario su sito web - facebook</t>
  </si>
  <si>
    <t>banner pubblicitario su sito web - spazio tv</t>
  </si>
  <si>
    <t>banner pubblicitario su sito web - il quotidiano del sud</t>
  </si>
  <si>
    <t>banner pubblicitario su sito web - quintopotere</t>
  </si>
  <si>
    <t>banner pubblicitario su sito web - ambiente e ambienti</t>
  </si>
  <si>
    <t>banner pubblicitario su sito web - bariViva</t>
  </si>
  <si>
    <t>banner pubblicitario su sito web - bariLive</t>
  </si>
  <si>
    <t>banner pubblicitario su sito web - barinedita</t>
  </si>
  <si>
    <t>banner pubblicitario su sito web - borderline</t>
  </si>
  <si>
    <t>banner pubblicitario su sito web - bari today</t>
  </si>
  <si>
    <t>banner pubblicitario su sito web - il quotidiano</t>
  </si>
  <si>
    <t>banner pubblicitario su sito web - la repubblica</t>
  </si>
  <si>
    <t>banner pubblicitario su sito web - corriere del mezzogiorno</t>
  </si>
  <si>
    <t>Servizio pubblicitÃ  su carta stampata - l'edicola del sud</t>
  </si>
  <si>
    <t>Servizio pubblicitÃ  su carta stampata - Il Quotidiano del Sud</t>
  </si>
  <si>
    <t>Servizio pubblicitÃ  su carta stampata - Il Quotidiano</t>
  </si>
  <si>
    <t>Servizio pubblicitÃ  su carta stampata - Amazing</t>
  </si>
  <si>
    <t>Servizio di manutenzione del sito web aziendale</t>
  </si>
  <si>
    <t>Servizio pubblicitÃ  su carta stampata - Epolis</t>
  </si>
  <si>
    <t>Servizio pubblicitÃ  su carta stampata - La Repubblica</t>
  </si>
  <si>
    <t>Servizio pubblicitÃ  su carta stampata - Corriere del Mezzogiorno</t>
  </si>
  <si>
    <t>implementazioni CRM agenzie commerciali</t>
  </si>
  <si>
    <t>servizio di organizzazione di un programma di attivitÃ  ed eventi, finalizzati alla promozione del marchio AMGAS S.r.l., durante il periodo di Natale 2021</t>
  </si>
  <si>
    <t>Servizio assicurativo Tutela Legale</t>
  </si>
  <si>
    <t>Noleggio, manutenzione, assistenza e successiva rimozione delle luminarie per le vie del Comune di Bari</t>
  </si>
  <si>
    <t>Fornitura di cancelleria</t>
  </si>
  <si>
    <t>lavori di manutenzione straordinaria dei bagni (piano terra e primo piano)</t>
  </si>
  <si>
    <t>Fornitura di n.1 Albero di Natale e servizi relativi</t>
  </si>
  <si>
    <t>Licenze firewalling watch guard basic</t>
  </si>
  <si>
    <t>Servizio realizzazione pagina web</t>
  </si>
  <si>
    <t>Servizio Allestimento materiale pubblicitario</t>
  </si>
  <si>
    <t>Fornitura materiale pubblicitario</t>
  </si>
  <si>
    <t>attivitÃ  audit sulle attivitÃ  di vendita AMGAS S.r.l.</t>
  </si>
  <si>
    <t>Servizio di assistenza alla predisposizione dei conti annuali separati (unbundling) dellâ€™AMGAS S.r.l.</t>
  </si>
  <si>
    <t>Interventi di manutenzione straordinaria impianti idrici</t>
  </si>
  <si>
    <t>Servizio di gestione della parte organizzativa ed operativa della comunicazione di Amgas srl</t>
  </si>
  <si>
    <t>Iscrizione Registro pubblico delle opposizioni</t>
  </si>
  <si>
    <t>Fornitura n. 6.000 mascherine FFP2</t>
  </si>
  <si>
    <t>FORNITURA NAS SYNOLOGY RACKSTATION RS2421+12 BAY NON REDUNDANT</t>
  </si>
  <si>
    <t>Riscatto della macchina server con la Sim Nt</t>
  </si>
  <si>
    <t>Servizio rimozione insegna luminosa AMGAS</t>
  </si>
  <si>
    <t>Servizio di personalizzazione della piattaforma@Utilities â€“selling plattform</t>
  </si>
  <si>
    <t>Servizio di valutazione di solvibilitÃ  ed affidabilitÃ  economico-finanziaria dei potenziali fornitori dellâ€™AMGAS</t>
  </si>
  <si>
    <t>PubblicitÃ  Quotidiano di Bari (Area Sud Comunicazione e Immagine)</t>
  </si>
  <si>
    <t>Pianificazione affissioni statiche &amp; dinamica (Pepe Graphic)</t>
  </si>
  <si>
    <t>Fornitura di n.1 stazione per la ricarica di auto elettriche</t>
  </si>
  <si>
    <t>LICENZA MICROSOFT WINDOWS SERVER</t>
  </si>
  <si>
    <t>POLIZZA PREMORIENZA ED INVALIDITA' PERMANENTE DIPENDENTI</t>
  </si>
  <si>
    <t>Pianificazione affissioni statiche &amp; dinamica</t>
  </si>
  <si>
    <t>Servizio di pubblicitÃ  su quotidiano e periodici (La Repubblica)</t>
  </si>
  <si>
    <t>Servizio di pubblicitÃ  su quotidiano e periodici (Epolis)</t>
  </si>
  <si>
    <t>Servizio di predisposizione del modello organizzativo ex d. lgs. 231/2001</t>
  </si>
  <si>
    <t>Noleggio n.2 citycar elettriche</t>
  </si>
  <si>
    <t>Agio agenzia per servizio di somministrazione personale (Montanaro 2)</t>
  </si>
  <si>
    <t>Pianificazione affissioni statiche &amp; dinamica (Cube)</t>
  </si>
  <si>
    <t>Servizio di pubblicitÃ  su quotidiano e periodici (Corriere del Mezzogiorno)</t>
  </si>
  <si>
    <t>Social Network (Elabora Next)</t>
  </si>
  <si>
    <t>Social Network (Spotify)</t>
  </si>
  <si>
    <t>Social Network (Facebook)</t>
  </si>
  <si>
    <t>Fornitura materiale cancelleria e cartucce/toner stampanti</t>
  </si>
  <si>
    <t>Servizio di pubblicitÃ  radiofonica (Red Radio)</t>
  </si>
  <si>
    <t>Rinnovo biennale del certificato digitale con la DGS</t>
  </si>
  <si>
    <t>Spot TV (Antenna Sud)</t>
  </si>
  <si>
    <t>Implementazione RAM a 256 GB</t>
  </si>
  <si>
    <t>servizio di gestione e archiviazione dei documenti cartacei dellâ€™AMGAS S.r.l. di Bari</t>
  </si>
  <si>
    <t>Fornitura n. 20 rotoli di carta per VKP80</t>
  </si>
  <si>
    <t>Servizio di pubblicitÃ  su quotidiani e periodici (La Gazzetta del Mezzogiorno)</t>
  </si>
  <si>
    <t>copertura assicurativa D&amp;O</t>
  </si>
  <si>
    <t>Servizio di consulenza professionale, gestionale e tecnica, avente ad oggetto la redazione di tutti gli elaborati contenuti nel Bilancio di Esercizio 2020</t>
  </si>
  <si>
    <t>Servizio di assistenza alle attivitÃ  finalizzate alla redazione del Bilancio 2020</t>
  </si>
  <si>
    <t>Licenza software "ViaLibera</t>
  </si>
  <si>
    <t>PubblicitÃ  Radio Taxi</t>
  </si>
  <si>
    <t>Fornitura ed installazione n.5 condizionatori</t>
  </si>
  <si>
    <t>Lavori sede aziendale (CIG collegato n.Z7A2F0CC90)</t>
  </si>
  <si>
    <t>Noleggio n.1 autovettura aziendale - Skoda</t>
  </si>
  <si>
    <t>Servizio di manutenzione ordinaria, riparativa, migliorativa evolutiva ed adeguativa di alcuni software in uso presso l'AMGAS S.r.l.</t>
  </si>
  <si>
    <t>Fornitura n.4.070 mascherine</t>
  </si>
  <si>
    <t>Cerved Group spa, 08587760961</t>
  </si>
  <si>
    <t>EDENRED ITALIA SRL, 09429840151</t>
  </si>
  <si>
    <t>SICURITALIA IVRI SPA, 07897711003</t>
  </si>
  <si>
    <t>UnipolSai Assicurazioni S.p.A., 03740811207 | REALE MUTUA ASSICURAZIONI, 11998320011 | VITTORIA ASSICURAZIONI, 02305260693 | NOBIS COMPAGNIA DI ASSICURAZIONI S.P.A., 02230970960</t>
  </si>
  <si>
    <t>LLOYD'S INSURANCE COMPANY S.A., 10548370963</t>
  </si>
  <si>
    <t>milillo srl, 09454860157</t>
  </si>
  <si>
    <t>elabora next srl, 07951650725</t>
  </si>
  <si>
    <t>GI.PI.ELLE. PUGLIA SRL, 03826530721</t>
  </si>
  <si>
    <t>Video On Air, 08077000720</t>
  </si>
  <si>
    <t>ANTENNA SUD, 11622971007</t>
  </si>
  <si>
    <t>FONO VI.PI. ITALIA S.p.A., 03245270727</t>
  </si>
  <si>
    <t>GSP Sas, 02485900720</t>
  </si>
  <si>
    <t>TELEBARI SRL, 00412820722</t>
  </si>
  <si>
    <t>Incentive Promomedia Srl, 04584900726</t>
  </si>
  <si>
    <t>PUBBLIFOOD SRLS, 08070240729</t>
  </si>
  <si>
    <t>VIVA SRL COMUNICAZIONE &amp; MARKETING, 05325180726</t>
  </si>
  <si>
    <t>Facebook Ireland Limited, IE9692928F</t>
  </si>
  <si>
    <t>GT Production di Giuseppe Tarantini, 06953880728</t>
  </si>
  <si>
    <t>Colaianni&amp;Partners, 07603380721</t>
  </si>
  <si>
    <t>sit&amp;a srl, 03556610750</t>
  </si>
  <si>
    <t>Innovanews S.r.l., 08059640725</t>
  </si>
  <si>
    <t>NETNEWS SRL, 07027700728</t>
  </si>
  <si>
    <t>MC-Comunication srls, 08289230727</t>
  </si>
  <si>
    <t>Bitrecall srl, 07770570724</t>
  </si>
  <si>
    <t>CityNews spa, 10786801000</t>
  </si>
  <si>
    <t>MM COMMUNICATION SRL, 08412200720</t>
  </si>
  <si>
    <t>A. Manzoni &amp; C. SpA, 04705810150</t>
  </si>
  <si>
    <t>CairoRcs Media S.p.A., 11484370967</t>
  </si>
  <si>
    <t>Ledi Srl, 08410170727</t>
  </si>
  <si>
    <t>Area Sud Comunicazione e Immagine Soc. Coop. a r.l., 03079840710</t>
  </si>
  <si>
    <t>Next di Mollica F. &amp; C. S.a.s., 02328760745</t>
  </si>
  <si>
    <t>Sedit S.r.l, 03550910727</t>
  </si>
  <si>
    <t>DGS S.p.A., 03318271214</t>
  </si>
  <si>
    <t>CUBE COMUNICAZIONE S.r.l., 07449390728</t>
  </si>
  <si>
    <t>AIG EUROPE S.A. RAPPRESENTANZA GENERALE PER L'ITALIA, 97819940152</t>
  </si>
  <si>
    <t>PLD, 08342840728</t>
  </si>
  <si>
    <t>MATCA SRL, 06144950729 | F.G.M. MULTISERVIZI SRL, 04176990713 | CLEVEX, 03579280615 | GIUSEPPE TANZI &amp; FIGLI DI MARCELLO TANZI SAS, 03378490720 | FERRI GROUP S.R.L., 04389530611</t>
  </si>
  <si>
    <t>LACALAMITA BARTOLOMEO, LCLBTL64D29A662H</t>
  </si>
  <si>
    <t>Poste Vita S.p.A., 05927271006</t>
  </si>
  <si>
    <t>SIM NT S.r.l., 04863810729</t>
  </si>
  <si>
    <t>We Makers di Addabbo Francesco Vito, 01247630724</t>
  </si>
  <si>
    <t>UTILITEAM CO.SRL, 04346160965</t>
  </si>
  <si>
    <t>AANEXT S.r.l., 06587460723</t>
  </si>
  <si>
    <t>BUONSANTE+TORRO di Gaspare Buonsante e Cinzia Torro S.N.C., 06538360725</t>
  </si>
  <si>
    <t>Fondazione Ugo Bordoni, 97201200587</t>
  </si>
  <si>
    <t>prestige group srl, 12887481005</t>
  </si>
  <si>
    <t>SIMNT S.r.l., 04863810729</t>
  </si>
  <si>
    <t>C.I.R.P. Edilizia di Donvito Michele, 04633170727</t>
  </si>
  <si>
    <t>CRIBIS D&amp;B S.r.l., 01691720468 | CRIF S.P.A., 02083271201</t>
  </si>
  <si>
    <t>Area Sud Comunicazione e Immagine Soc. Coop, 03079840710</t>
  </si>
  <si>
    <t>PEPE GRAPHIC S.r.l., 07833330728</t>
  </si>
  <si>
    <t>EVCharging s.r.l., 07396890720</t>
  </si>
  <si>
    <t>="elabora next srl, 07951650725 | SFERA INFORMATICA &amp; STRUMENTAZIONE, 06036770722 | Web Italia SRL, 03175610751 | Teamsystem SPA, 01035310414 | Security Architect Srl, 06385990723 | PA Evolution S.r.l. a socio unico, 02279100545 | ECO LASER INFORMATICA SL</t>
  </si>
  <si>
    <t>IGP Decaux S.p.A., 00893300152</t>
  </si>
  <si>
    <t>A. MANZONI &amp; C. S.p.A., 04705810150</t>
  </si>
  <si>
    <t>SEDIT4.ZERO SRL, 06606270723</t>
  </si>
  <si>
    <t>RENAUTO S.R.L., 00268480720 | RENAUTO S.P.A., 00268480720</t>
  </si>
  <si>
    <t>Clear Channel Italia S.p.A., 03643630282</t>
  </si>
  <si>
    <t>Openjobmetis SpA, 13343690155</t>
  </si>
  <si>
    <t>Spotify AB, SE556703748501</t>
  </si>
  <si>
    <t>MATCA SRL, 06144950729 | F.G.M. MULTISERVIZI SRL, 04176990713 | Promos di Nisio Francesco, NSIFNC68H20F284Y | CLEVEX, 03579280615 | ERREBIAN SPA, 08397890586 | ERREBIAN SPA, 02044501001</t>
  </si>
  <si>
    <t>G.S.P. Gestione Spazi Pubblicitari S.a.s., 02485900720</t>
  </si>
  <si>
    <t>CANALE 85 S.r.l., 11622971007</t>
  </si>
  <si>
    <t>SIM NT SRL, 04863810729</t>
  </si>
  <si>
    <t>organizzazione aprile srl, 04833300728 | milillo srl, 09454860157 | CNI S.p.A., 80031450580</t>
  </si>
  <si>
    <t>MIROPASS SRL, 07826360963</t>
  </si>
  <si>
    <t>AMBIENTE &amp; TECNOLOGIE SRL, 04420280721</t>
  </si>
  <si>
    <t>GRAFICHE DESTE SRL, 07064790723 | Eliografia Siciliani s.a.s. di Danilo Delle Noci, 03656450727 | QUORUM ITALIA SRL, 04687800724 | EURISKO POST SRL, 06634161217 | PEPE GRAPHIC SRL, 07833330728 | ARTI GRAFICHE CARDAMONE, 00411600794</t>
  </si>
  <si>
    <t>2303 S.r.l., 08268520726</t>
  </si>
  <si>
    <t>JOB ITALIA S.p.A., 03714920232</t>
  </si>
  <si>
    <t>DUAL Italia S.p.A., 13199520159</t>
  </si>
  <si>
    <t>EL &amp; SO S.r.l., 06036610720</t>
  </si>
  <si>
    <t>Teamsystem SPA, 01035310414</t>
  </si>
  <si>
    <t>CONSORZIO RADIO TAXI BARI, 07227320723</t>
  </si>
  <si>
    <t>Emmegiesse S.p.A., 05637570721 | LACALAMITA BARTOLOMEO, LCLBTL64D29A662H | SETERS SRL, 07326520728 | C.E.S.A.L. s.n.c., 00739080760 | Gravili s.r.l., 03889450759 | F.G.M. MULTISERVIZI SRL, 04176990713</t>
  </si>
  <si>
    <t>ALTA DEFINIZIONE IMPIANTI di MARCIANTE BENEDETTO, 08241400723</t>
  </si>
  <si>
    <t>VOLKSWAGEN FINANCIAL SERVICE S.p.A., 10554340967</t>
  </si>
  <si>
    <t>STAFF S.p.A., 02380470209</t>
  </si>
  <si>
    <t>PRESTIGE S.r.l., 07177961211</t>
  </si>
  <si>
    <t>REALE MUTUA ASSICURAZIONI, 11998320011</t>
  </si>
  <si>
    <t>GIUSEPPE TANZI &amp; FIGLI DI MARCELLO TANZI SAS, 03378490720</t>
  </si>
  <si>
    <t>CRIBIS D&amp;B S.r.l., 01691720468</t>
  </si>
  <si>
    <t>RENAUTO S.P.A., 00268480720</t>
  </si>
  <si>
    <t>ERREBIAN SPA, 02044501001</t>
  </si>
  <si>
    <t>organizzazione aprile srl, 04833300728</t>
  </si>
  <si>
    <t>PEPE GRAPHIC SRL, 07833330728</t>
  </si>
  <si>
    <t>SETERS SRL, 07326520728</t>
  </si>
  <si>
    <t>Auriga SocietÃ  Cooperativa, 06816550724</t>
  </si>
  <si>
    <t xml:space="preserve"> 22/07/2021</t>
  </si>
  <si>
    <t>ELENCO ACQUISTI (escluso MePA) AL 30.12.2021</t>
  </si>
  <si>
    <t>7883875B74</t>
  </si>
  <si>
    <t>Servizio sostitutivo di mensa reso tramite buoni pasto elettronici</t>
  </si>
  <si>
    <t>SODEXO MOTIVATION SOLUTIONS ITALIA S.R.L.                            C.Fisc.n.05892970152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</si>
</sst>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 #,##0.00;[Red]\-&quot;€&quot;\ #,##0.00"/>
    <numFmt numFmtId="44" formatCode="_-&quot;€&quot;\ * #,##0.00_-;\-&quot;€&quot;\ * #,##0.00_-;_-&quot;€&quot;\ * &quot;-&quot;??_-;_-@_-"/>
    <numFmt numFmtId="164" formatCode="&quot;€&quot;\ #,##0.00"/>
  </numFmts>
  <fonts count="9" x14ac:knownFonts="1">
    <font>
      <sz val="11"/>
      <color theme="1"/>
      <name val="Calibri"/>
      <family val="2"/>
      <scheme val="minor"/>
    </font>
    <font>
      <sz val="10"/>
      <color theme="1"/>
      <name val="Palatino Linotype"/>
      <family val="1"/>
    </font>
    <font>
      <b/>
      <u/>
      <sz val="10"/>
      <name val="Palatino Linotype"/>
      <family val="1"/>
    </font>
    <font>
      <b/>
      <sz val="10"/>
      <color theme="1"/>
      <name val="Palatino Linotype"/>
      <family val="1"/>
    </font>
    <font>
      <sz val="10"/>
      <name val="Palatino Linotype"/>
      <family val="1"/>
    </font>
    <font>
      <sz val="11"/>
      <color theme="1"/>
      <name val="Calibri"/>
      <family val="2"/>
      <scheme val="minor"/>
    </font>
    <font>
      <b/>
      <sz val="8"/>
      <color theme="1"/>
      <name val="Palatino Linotype"/>
      <family val="1"/>
    </font>
    <font>
      <sz val="8"/>
      <color theme="1"/>
      <name val="Palatino Linotype"/>
      <family val="1"/>
    </font>
    <font>
      <sz val="10"/>
      <color rgb="FF000000"/>
      <name val="Palatino Linotype"/>
      <family val="1"/>
    </font>
  </fonts>
  <fills count="7">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FFCCCC"/>
        <bgColor indexed="64"/>
      </patternFill>
    </fill>
    <fill>
      <patternFill patternType="solid">
        <fgColor rgb="FFCCFFFF"/>
        <bgColor indexed="64"/>
      </patternFill>
    </fill>
    <fill>
      <patternFill patternType="solid">
        <fgColor theme="9"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xf numFmtId="0" fontId="1" fillId="2"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7" fillId="4"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1" fillId="5"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64" fontId="1" fillId="0" borderId="0" xfId="0" applyNumberFormat="1" applyFont="1" applyFill="1" applyAlignment="1">
      <alignment horizontal="center" vertical="center" wrapText="1"/>
    </xf>
    <xf numFmtId="14" fontId="1" fillId="0" borderId="0" xfId="0" applyNumberFormat="1" applyFont="1" applyFill="1" applyAlignment="1">
      <alignment horizontal="center" vertical="center" wrapText="1"/>
    </xf>
    <xf numFmtId="0" fontId="1" fillId="0" borderId="0" xfId="0" applyFont="1" applyFill="1" applyAlignment="1">
      <alignment horizontal="right" vertical="center" wrapText="1"/>
    </xf>
    <xf numFmtId="16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164" fontId="1" fillId="2" borderId="1" xfId="0" applyNumberFormat="1" applyFont="1" applyFill="1" applyBorder="1" applyAlignment="1">
      <alignment horizontal="right" vertical="center" wrapText="1"/>
    </xf>
    <xf numFmtId="14" fontId="1" fillId="2" borderId="1" xfId="0" applyNumberFormat="1" applyFont="1" applyFill="1" applyBorder="1" applyAlignment="1">
      <alignment horizontal="right" vertical="center" wrapText="1"/>
    </xf>
    <xf numFmtId="0" fontId="1" fillId="2" borderId="1" xfId="0" applyFont="1" applyFill="1" applyBorder="1" applyAlignment="1">
      <alignment vertical="center"/>
    </xf>
    <xf numFmtId="14" fontId="1" fillId="2" borderId="1" xfId="0" applyNumberFormat="1" applyFont="1" applyFill="1" applyBorder="1" applyAlignment="1">
      <alignment vertical="center"/>
    </xf>
    <xf numFmtId="0" fontId="1" fillId="2" borderId="1" xfId="0" applyFont="1" applyFill="1" applyBorder="1" applyAlignment="1">
      <alignment horizontal="right" vertical="center"/>
    </xf>
    <xf numFmtId="0" fontId="1" fillId="2" borderId="1" xfId="0" applyFont="1" applyFill="1" applyBorder="1" applyAlignment="1">
      <alignment vertical="center" wrapText="1"/>
    </xf>
    <xf numFmtId="164" fontId="1" fillId="3" borderId="1" xfId="0" applyNumberFormat="1" applyFont="1" applyFill="1" applyBorder="1" applyAlignment="1">
      <alignment vertical="center" wrapText="1"/>
    </xf>
    <xf numFmtId="14" fontId="1" fillId="3" borderId="1" xfId="0" applyNumberFormat="1" applyFont="1" applyFill="1" applyBorder="1" applyAlignment="1">
      <alignment vertical="center" wrapText="1"/>
    </xf>
    <xf numFmtId="1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right" vertical="center" wrapText="1"/>
    </xf>
    <xf numFmtId="8" fontId="8" fillId="3" borderId="1" xfId="0" applyNumberFormat="1" applyFont="1" applyFill="1" applyBorder="1" applyAlignment="1">
      <alignment horizontal="right" vertical="center"/>
    </xf>
    <xf numFmtId="164" fontId="1" fillId="5" borderId="1" xfId="0" applyNumberFormat="1" applyFont="1" applyFill="1" applyBorder="1" applyAlignment="1">
      <alignment vertical="center" wrapText="1"/>
    </xf>
    <xf numFmtId="1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right" vertical="center" wrapText="1"/>
    </xf>
    <xf numFmtId="164" fontId="1" fillId="5" borderId="1" xfId="0" applyNumberFormat="1" applyFont="1" applyFill="1" applyBorder="1" applyAlignment="1">
      <alignment horizontal="right" vertical="center"/>
    </xf>
    <xf numFmtId="8" fontId="1" fillId="5" borderId="1" xfId="0" applyNumberFormat="1" applyFont="1" applyFill="1" applyBorder="1" applyAlignment="1">
      <alignment horizontal="right" vertical="center"/>
    </xf>
    <xf numFmtId="164" fontId="1" fillId="5" borderId="1" xfId="1" applyNumberFormat="1" applyFont="1" applyFill="1" applyBorder="1" applyAlignment="1">
      <alignment horizontal="right" vertical="center"/>
    </xf>
    <xf numFmtId="164" fontId="1" fillId="4" borderId="1" xfId="0" applyNumberFormat="1" applyFont="1" applyFill="1" applyBorder="1" applyAlignment="1">
      <alignment horizontal="right" vertical="center" wrapText="1"/>
    </xf>
    <xf numFmtId="14" fontId="1" fillId="4" borderId="1" xfId="0" applyNumberFormat="1" applyFont="1" applyFill="1" applyBorder="1" applyAlignment="1">
      <alignment horizontal="center" vertical="center" wrapText="1"/>
    </xf>
    <xf numFmtId="164" fontId="1" fillId="6" borderId="1" xfId="0" applyNumberFormat="1" applyFont="1" applyFill="1" applyBorder="1" applyAlignment="1">
      <alignment horizontal="right" vertical="center" wrapText="1"/>
    </xf>
    <xf numFmtId="14" fontId="1" fillId="6"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2">
    <cellStyle name="Normale" xfId="0" builtinId="0"/>
    <cellStyle name="Valuta" xfId="1" builtinId="4"/>
  </cellStyles>
  <dxfs count="0"/>
  <tableStyles count="0" defaultTableStyle="TableStyleMedium2" defaultPivotStyle="PivotStyleMedium9"/>
  <colors>
    <mruColors>
      <color rgb="FFFFCCCC"/>
      <color rgb="FFCCFFFF"/>
      <color rgb="FFCCFFCC"/>
      <color rgb="FFFFFFCC"/>
      <color rgb="FFFF9966"/>
      <color rgb="FF33CCFF"/>
      <color rgb="FFCCE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5"/>
  <sheetViews>
    <sheetView tabSelected="1" zoomScaleNormal="100" workbookViewId="0">
      <pane ySplit="2" topLeftCell="A149" activePane="bottomLeft" state="frozen"/>
      <selection activeCell="C1" sqref="C1"/>
      <selection pane="bottomLeft" activeCell="B155" sqref="B155"/>
    </sheetView>
  </sheetViews>
  <sheetFormatPr defaultColWidth="14.7109375" defaultRowHeight="15" x14ac:dyDescent="0.25"/>
  <cols>
    <col min="1" max="1" width="4.7109375" style="1" customWidth="1"/>
    <col min="2" max="3" width="12.7109375" style="5" customWidth="1"/>
    <col min="4" max="5" width="19.7109375" style="1" customWidth="1"/>
    <col min="6" max="6" width="14.7109375" style="1"/>
    <col min="7" max="7" width="32.7109375" style="1" customWidth="1"/>
    <col min="8" max="8" width="30.7109375" style="1" customWidth="1"/>
    <col min="9" max="9" width="19.7109375" style="28" customWidth="1"/>
    <col min="10" max="10" width="16.7109375" style="29" customWidth="1"/>
    <col min="11" max="11" width="16.7109375" style="1" customWidth="1"/>
    <col min="12" max="12" width="15.7109375" style="30" customWidth="1"/>
    <col min="13" max="16384" width="14.7109375" style="1"/>
  </cols>
  <sheetData>
    <row r="1" spans="1:12" ht="15.75" thickBot="1" x14ac:dyDescent="0.3"/>
    <row r="2" spans="1:12" ht="24.75" customHeight="1" x14ac:dyDescent="0.25">
      <c r="A2" s="56" t="s">
        <v>1356</v>
      </c>
      <c r="B2" s="57"/>
      <c r="C2" s="57"/>
      <c r="D2" s="57"/>
      <c r="E2" s="57"/>
      <c r="F2" s="57"/>
      <c r="G2" s="57"/>
      <c r="H2" s="57"/>
      <c r="I2" s="57"/>
      <c r="J2" s="57"/>
      <c r="K2" s="57"/>
      <c r="L2" s="58"/>
    </row>
    <row r="3" spans="1:12" ht="75" x14ac:dyDescent="0.25">
      <c r="A3" s="2" t="s">
        <v>0</v>
      </c>
      <c r="B3" s="4" t="s">
        <v>100</v>
      </c>
      <c r="C3" s="4" t="s">
        <v>101</v>
      </c>
      <c r="D3" s="3" t="s">
        <v>103</v>
      </c>
      <c r="E3" s="3" t="s">
        <v>1</v>
      </c>
      <c r="F3" s="3" t="s">
        <v>104</v>
      </c>
      <c r="G3" s="3" t="s">
        <v>105</v>
      </c>
      <c r="H3" s="3" t="s">
        <v>2</v>
      </c>
      <c r="I3" s="31" t="s">
        <v>3</v>
      </c>
      <c r="J3" s="32" t="s">
        <v>547</v>
      </c>
      <c r="K3" s="3" t="s">
        <v>106</v>
      </c>
      <c r="L3" s="33" t="s">
        <v>789</v>
      </c>
    </row>
    <row r="4" spans="1:12" ht="135" x14ac:dyDescent="0.25">
      <c r="A4" s="9">
        <v>1</v>
      </c>
      <c r="B4" s="7" t="str">
        <f>"8678578D1D"</f>
        <v>8678578D1D</v>
      </c>
      <c r="C4" s="8" t="s">
        <v>204</v>
      </c>
      <c r="D4" s="9" t="s">
        <v>5</v>
      </c>
      <c r="E4" s="27" t="s">
        <v>1173</v>
      </c>
      <c r="F4" s="9" t="s">
        <v>1075</v>
      </c>
      <c r="G4" s="27" t="s">
        <v>1267</v>
      </c>
      <c r="H4" s="27" t="s">
        <v>1267</v>
      </c>
      <c r="I4" s="34">
        <v>74930</v>
      </c>
      <c r="J4" s="35">
        <v>44592</v>
      </c>
      <c r="K4" s="36"/>
      <c r="L4" s="34">
        <v>0</v>
      </c>
    </row>
    <row r="5" spans="1:12" ht="75" x14ac:dyDescent="0.25">
      <c r="A5" s="9">
        <v>2</v>
      </c>
      <c r="B5" s="7" t="str">
        <f>"882471947E"</f>
        <v>882471947E</v>
      </c>
      <c r="C5" s="8" t="s">
        <v>204</v>
      </c>
      <c r="D5" s="9" t="s">
        <v>5</v>
      </c>
      <c r="E5" s="27" t="s">
        <v>1174</v>
      </c>
      <c r="F5" s="9" t="s">
        <v>1070</v>
      </c>
      <c r="G5" s="27" t="s">
        <v>1268</v>
      </c>
      <c r="H5" s="27" t="s">
        <v>1268</v>
      </c>
      <c r="I5" s="34">
        <v>165240</v>
      </c>
      <c r="J5" s="35">
        <v>44574</v>
      </c>
      <c r="K5" s="37">
        <v>45303</v>
      </c>
      <c r="L5" s="34">
        <v>0</v>
      </c>
    </row>
    <row r="6" spans="1:12" ht="30" x14ac:dyDescent="0.25">
      <c r="A6" s="9">
        <v>3</v>
      </c>
      <c r="B6" s="7" t="str">
        <f>"Z5132B2D95"</f>
        <v>Z5132B2D95</v>
      </c>
      <c r="C6" s="8" t="s">
        <v>204</v>
      </c>
      <c r="D6" s="9" t="s">
        <v>5</v>
      </c>
      <c r="E6" s="27" t="s">
        <v>1175</v>
      </c>
      <c r="F6" s="9" t="s">
        <v>1075</v>
      </c>
      <c r="G6" s="27" t="s">
        <v>1269</v>
      </c>
      <c r="H6" s="27" t="s">
        <v>1269</v>
      </c>
      <c r="I6" s="34">
        <v>27500</v>
      </c>
      <c r="J6" s="35">
        <v>44562</v>
      </c>
      <c r="K6" s="36"/>
      <c r="L6" s="34">
        <v>0</v>
      </c>
    </row>
    <row r="7" spans="1:12" ht="105" x14ac:dyDescent="0.25">
      <c r="A7" s="9">
        <v>4</v>
      </c>
      <c r="B7" s="7" t="str">
        <f>"Z3B34A899D"</f>
        <v>Z3B34A899D</v>
      </c>
      <c r="C7" s="8" t="s">
        <v>204</v>
      </c>
      <c r="D7" s="9" t="s">
        <v>5</v>
      </c>
      <c r="E7" s="27" t="s">
        <v>1176</v>
      </c>
      <c r="F7" s="9" t="s">
        <v>1107</v>
      </c>
      <c r="G7" s="27" t="s">
        <v>1270</v>
      </c>
      <c r="H7" s="27" t="s">
        <v>1346</v>
      </c>
      <c r="I7" s="34">
        <v>1326</v>
      </c>
      <c r="J7" s="35">
        <v>44561</v>
      </c>
      <c r="K7" s="37">
        <v>44926</v>
      </c>
      <c r="L7" s="34">
        <v>0</v>
      </c>
    </row>
    <row r="8" spans="1:12" ht="75" x14ac:dyDescent="0.25">
      <c r="A8" s="9">
        <v>5</v>
      </c>
      <c r="B8" s="7" t="str">
        <f>"Z0E34329D9"</f>
        <v>Z0E34329D9</v>
      </c>
      <c r="C8" s="8" t="s">
        <v>204</v>
      </c>
      <c r="D8" s="9" t="s">
        <v>5</v>
      </c>
      <c r="E8" s="27" t="s">
        <v>1177</v>
      </c>
      <c r="F8" s="9" t="s">
        <v>1075</v>
      </c>
      <c r="G8" s="27" t="s">
        <v>1271</v>
      </c>
      <c r="H8" s="27" t="s">
        <v>1271</v>
      </c>
      <c r="I8" s="34">
        <v>5715.19</v>
      </c>
      <c r="J8" s="35">
        <v>44561</v>
      </c>
      <c r="K8" s="37">
        <v>44926</v>
      </c>
      <c r="L8" s="34">
        <v>5715.19</v>
      </c>
    </row>
    <row r="9" spans="1:12" ht="60" x14ac:dyDescent="0.25">
      <c r="A9" s="9">
        <v>6</v>
      </c>
      <c r="B9" s="7" t="str">
        <f>"Z253470D57"</f>
        <v>Z253470D57</v>
      </c>
      <c r="C9" s="8" t="s">
        <v>204</v>
      </c>
      <c r="D9" s="9" t="s">
        <v>5</v>
      </c>
      <c r="E9" s="27" t="s">
        <v>1178</v>
      </c>
      <c r="F9" s="9" t="s">
        <v>1075</v>
      </c>
      <c r="G9" s="27" t="s">
        <v>1272</v>
      </c>
      <c r="H9" s="27" t="s">
        <v>1272</v>
      </c>
      <c r="I9" s="34">
        <v>1375</v>
      </c>
      <c r="J9" s="35">
        <v>44546</v>
      </c>
      <c r="K9" s="37">
        <v>44546</v>
      </c>
      <c r="L9" s="34">
        <v>0</v>
      </c>
    </row>
    <row r="10" spans="1:12" ht="30" x14ac:dyDescent="0.25">
      <c r="A10" s="9">
        <v>7</v>
      </c>
      <c r="B10" s="7" t="str">
        <f>"Z7B346A705"</f>
        <v>Z7B346A705</v>
      </c>
      <c r="C10" s="8" t="s">
        <v>204</v>
      </c>
      <c r="D10" s="9" t="s">
        <v>5</v>
      </c>
      <c r="E10" s="27" t="s">
        <v>1179</v>
      </c>
      <c r="F10" s="9" t="s">
        <v>1075</v>
      </c>
      <c r="G10" s="27" t="s">
        <v>1273</v>
      </c>
      <c r="H10" s="27" t="s">
        <v>1273</v>
      </c>
      <c r="I10" s="34">
        <v>300</v>
      </c>
      <c r="J10" s="35">
        <v>44545</v>
      </c>
      <c r="K10" s="36"/>
      <c r="L10" s="34">
        <v>0</v>
      </c>
    </row>
    <row r="11" spans="1:12" ht="45" x14ac:dyDescent="0.25">
      <c r="A11" s="9">
        <v>8</v>
      </c>
      <c r="B11" s="7" t="str">
        <f>"ZD5346A6C4"</f>
        <v>ZD5346A6C4</v>
      </c>
      <c r="C11" s="8" t="s">
        <v>204</v>
      </c>
      <c r="D11" s="9" t="s">
        <v>5</v>
      </c>
      <c r="E11" s="27" t="s">
        <v>1180</v>
      </c>
      <c r="F11" s="9" t="s">
        <v>1075</v>
      </c>
      <c r="G11" s="27" t="s">
        <v>1274</v>
      </c>
      <c r="H11" s="27" t="s">
        <v>1274</v>
      </c>
      <c r="I11" s="34">
        <v>3000</v>
      </c>
      <c r="J11" s="35">
        <v>44545</v>
      </c>
      <c r="K11" s="36"/>
      <c r="L11" s="34">
        <v>0</v>
      </c>
    </row>
    <row r="12" spans="1:12" ht="30" x14ac:dyDescent="0.25">
      <c r="A12" s="9">
        <v>9</v>
      </c>
      <c r="B12" s="7" t="str">
        <f>"Z51346A67C"</f>
        <v>Z51346A67C</v>
      </c>
      <c r="C12" s="8" t="s">
        <v>204</v>
      </c>
      <c r="D12" s="9" t="s">
        <v>5</v>
      </c>
      <c r="E12" s="27" t="s">
        <v>1181</v>
      </c>
      <c r="F12" s="9" t="s">
        <v>1075</v>
      </c>
      <c r="G12" s="27" t="s">
        <v>1275</v>
      </c>
      <c r="H12" s="27" t="s">
        <v>1275</v>
      </c>
      <c r="I12" s="34">
        <v>120</v>
      </c>
      <c r="J12" s="35">
        <v>44545</v>
      </c>
      <c r="K12" s="36"/>
      <c r="L12" s="34">
        <v>0</v>
      </c>
    </row>
    <row r="13" spans="1:12" ht="30" x14ac:dyDescent="0.25">
      <c r="A13" s="9">
        <v>10</v>
      </c>
      <c r="B13" s="7" t="str">
        <f>"Z54346A650"</f>
        <v>Z54346A650</v>
      </c>
      <c r="C13" s="8" t="s">
        <v>204</v>
      </c>
      <c r="D13" s="9" t="s">
        <v>5</v>
      </c>
      <c r="E13" s="27" t="s">
        <v>1182</v>
      </c>
      <c r="F13" s="9" t="s">
        <v>1075</v>
      </c>
      <c r="G13" s="27" t="s">
        <v>1276</v>
      </c>
      <c r="H13" s="27" t="s">
        <v>1276</v>
      </c>
      <c r="I13" s="34">
        <v>1000</v>
      </c>
      <c r="J13" s="35">
        <v>44545</v>
      </c>
      <c r="K13" s="36"/>
      <c r="L13" s="34">
        <v>0</v>
      </c>
    </row>
    <row r="14" spans="1:12" ht="30" x14ac:dyDescent="0.25">
      <c r="A14" s="9">
        <v>11</v>
      </c>
      <c r="B14" s="7" t="str">
        <f>"ZE1346A614"</f>
        <v>ZE1346A614</v>
      </c>
      <c r="C14" s="8" t="s">
        <v>204</v>
      </c>
      <c r="D14" s="9" t="s">
        <v>5</v>
      </c>
      <c r="E14" s="27" t="s">
        <v>1183</v>
      </c>
      <c r="F14" s="9" t="s">
        <v>1075</v>
      </c>
      <c r="G14" s="27" t="s">
        <v>1277</v>
      </c>
      <c r="H14" s="27" t="s">
        <v>1277</v>
      </c>
      <c r="I14" s="34">
        <v>3000</v>
      </c>
      <c r="J14" s="35">
        <v>44545</v>
      </c>
      <c r="K14" s="36"/>
      <c r="L14" s="34">
        <v>0</v>
      </c>
    </row>
    <row r="15" spans="1:12" ht="30" x14ac:dyDescent="0.25">
      <c r="A15" s="9">
        <v>12</v>
      </c>
      <c r="B15" s="7" t="str">
        <f>"Z89346A5E4"</f>
        <v>Z89346A5E4</v>
      </c>
      <c r="C15" s="8" t="s">
        <v>204</v>
      </c>
      <c r="D15" s="9" t="s">
        <v>5</v>
      </c>
      <c r="E15" s="27" t="s">
        <v>1184</v>
      </c>
      <c r="F15" s="9" t="s">
        <v>1075</v>
      </c>
      <c r="G15" s="27" t="s">
        <v>1278</v>
      </c>
      <c r="H15" s="27" t="s">
        <v>1278</v>
      </c>
      <c r="I15" s="34">
        <v>1000</v>
      </c>
      <c r="J15" s="35">
        <v>44545</v>
      </c>
      <c r="K15" s="36"/>
      <c r="L15" s="34">
        <v>0</v>
      </c>
    </row>
    <row r="16" spans="1:12" ht="30" x14ac:dyDescent="0.25">
      <c r="A16" s="9">
        <v>13</v>
      </c>
      <c r="B16" s="7" t="str">
        <f>"Z59346A5B3"</f>
        <v>Z59346A5B3</v>
      </c>
      <c r="C16" s="8" t="s">
        <v>204</v>
      </c>
      <c r="D16" s="9" t="s">
        <v>5</v>
      </c>
      <c r="E16" s="27" t="s">
        <v>1185</v>
      </c>
      <c r="F16" s="9" t="s">
        <v>1075</v>
      </c>
      <c r="G16" s="27" t="s">
        <v>1279</v>
      </c>
      <c r="H16" s="27" t="s">
        <v>1279</v>
      </c>
      <c r="I16" s="34">
        <v>370</v>
      </c>
      <c r="J16" s="35">
        <v>44545</v>
      </c>
      <c r="K16" s="36"/>
      <c r="L16" s="34">
        <v>0</v>
      </c>
    </row>
    <row r="17" spans="1:12" ht="30" x14ac:dyDescent="0.25">
      <c r="A17" s="9">
        <v>14</v>
      </c>
      <c r="B17" s="7" t="str">
        <f>"Z51346A581"</f>
        <v>Z51346A581</v>
      </c>
      <c r="C17" s="8" t="s">
        <v>204</v>
      </c>
      <c r="D17" s="9" t="s">
        <v>5</v>
      </c>
      <c r="E17" s="27" t="s">
        <v>1186</v>
      </c>
      <c r="F17" s="9" t="s">
        <v>1075</v>
      </c>
      <c r="G17" s="27" t="s">
        <v>1280</v>
      </c>
      <c r="H17" s="27" t="s">
        <v>1280</v>
      </c>
      <c r="I17" s="34">
        <v>93</v>
      </c>
      <c r="J17" s="35">
        <v>44545</v>
      </c>
      <c r="K17" s="36"/>
      <c r="L17" s="34">
        <v>0</v>
      </c>
    </row>
    <row r="18" spans="1:12" ht="30" x14ac:dyDescent="0.25">
      <c r="A18" s="9">
        <v>15</v>
      </c>
      <c r="B18" s="7" t="str">
        <f>"Z54346A555"</f>
        <v>Z54346A555</v>
      </c>
      <c r="C18" s="8" t="s">
        <v>204</v>
      </c>
      <c r="D18" s="9" t="s">
        <v>5</v>
      </c>
      <c r="E18" s="27" t="s">
        <v>1187</v>
      </c>
      <c r="F18" s="9" t="s">
        <v>1075</v>
      </c>
      <c r="G18" s="27" t="s">
        <v>1281</v>
      </c>
      <c r="H18" s="27" t="s">
        <v>1281</v>
      </c>
      <c r="I18" s="34">
        <v>500</v>
      </c>
      <c r="J18" s="35">
        <v>44545</v>
      </c>
      <c r="K18" s="36"/>
      <c r="L18" s="34">
        <v>0</v>
      </c>
    </row>
    <row r="19" spans="1:12" ht="30" x14ac:dyDescent="0.25">
      <c r="A19" s="9">
        <v>16</v>
      </c>
      <c r="B19" s="7" t="str">
        <f>"Z19346A51E"</f>
        <v>Z19346A51E</v>
      </c>
      <c r="C19" s="8" t="s">
        <v>204</v>
      </c>
      <c r="D19" s="9" t="s">
        <v>5</v>
      </c>
      <c r="E19" s="27" t="s">
        <v>1188</v>
      </c>
      <c r="F19" s="9" t="s">
        <v>1075</v>
      </c>
      <c r="G19" s="27" t="s">
        <v>1282</v>
      </c>
      <c r="H19" s="27" t="s">
        <v>1282</v>
      </c>
      <c r="I19" s="34">
        <v>600</v>
      </c>
      <c r="J19" s="35">
        <v>44545</v>
      </c>
      <c r="K19" s="36"/>
      <c r="L19" s="34">
        <v>0</v>
      </c>
    </row>
    <row r="20" spans="1:12" ht="60" x14ac:dyDescent="0.25">
      <c r="A20" s="9">
        <v>17</v>
      </c>
      <c r="B20" s="7" t="str">
        <f>"Z39346A4EB"</f>
        <v>Z39346A4EB</v>
      </c>
      <c r="C20" s="8" t="s">
        <v>204</v>
      </c>
      <c r="D20" s="9" t="s">
        <v>5</v>
      </c>
      <c r="E20" s="27" t="s">
        <v>1189</v>
      </c>
      <c r="F20" s="9" t="s">
        <v>1075</v>
      </c>
      <c r="G20" s="27" t="s">
        <v>1274</v>
      </c>
      <c r="H20" s="27" t="s">
        <v>1274</v>
      </c>
      <c r="I20" s="34">
        <v>1140</v>
      </c>
      <c r="J20" s="35">
        <v>44545</v>
      </c>
      <c r="K20" s="36"/>
      <c r="L20" s="34">
        <v>0</v>
      </c>
    </row>
    <row r="21" spans="1:12" ht="45" x14ac:dyDescent="0.25">
      <c r="A21" s="9">
        <v>18</v>
      </c>
      <c r="B21" s="7" t="str">
        <f>"ZDB346A476"</f>
        <v>ZDB346A476</v>
      </c>
      <c r="C21" s="8" t="s">
        <v>204</v>
      </c>
      <c r="D21" s="9" t="s">
        <v>5</v>
      </c>
      <c r="E21" s="27" t="s">
        <v>1190</v>
      </c>
      <c r="F21" s="9" t="s">
        <v>1075</v>
      </c>
      <c r="G21" s="27" t="s">
        <v>1283</v>
      </c>
      <c r="H21" s="27" t="s">
        <v>1283</v>
      </c>
      <c r="I21" s="34">
        <v>1000</v>
      </c>
      <c r="J21" s="35">
        <v>44545</v>
      </c>
      <c r="K21" s="36"/>
      <c r="L21" s="34">
        <v>1000</v>
      </c>
    </row>
    <row r="22" spans="1:12" ht="45" x14ac:dyDescent="0.25">
      <c r="A22" s="9">
        <v>19</v>
      </c>
      <c r="B22" s="7" t="str">
        <f>"Z45346A43B"</f>
        <v>Z45346A43B</v>
      </c>
      <c r="C22" s="8" t="s">
        <v>204</v>
      </c>
      <c r="D22" s="9" t="s">
        <v>5</v>
      </c>
      <c r="E22" s="27" t="s">
        <v>1191</v>
      </c>
      <c r="F22" s="9" t="s">
        <v>1075</v>
      </c>
      <c r="G22" s="27" t="s">
        <v>1284</v>
      </c>
      <c r="H22" s="27" t="s">
        <v>1284</v>
      </c>
      <c r="I22" s="34">
        <v>500</v>
      </c>
      <c r="J22" s="35">
        <v>44545</v>
      </c>
      <c r="K22" s="36"/>
      <c r="L22" s="34">
        <v>0</v>
      </c>
    </row>
    <row r="23" spans="1:12" ht="45" x14ac:dyDescent="0.25">
      <c r="A23" s="9">
        <v>20</v>
      </c>
      <c r="B23" s="7" t="str">
        <f>"Z15346A40A"</f>
        <v>Z15346A40A</v>
      </c>
      <c r="C23" s="8" t="s">
        <v>204</v>
      </c>
      <c r="D23" s="9" t="s">
        <v>5</v>
      </c>
      <c r="E23" s="27" t="s">
        <v>1192</v>
      </c>
      <c r="F23" s="9" t="s">
        <v>1075</v>
      </c>
      <c r="G23" s="27" t="s">
        <v>1285</v>
      </c>
      <c r="H23" s="27" t="s">
        <v>1285</v>
      </c>
      <c r="I23" s="34">
        <v>500</v>
      </c>
      <c r="J23" s="35">
        <v>44545</v>
      </c>
      <c r="K23" s="36"/>
      <c r="L23" s="34">
        <v>0</v>
      </c>
    </row>
    <row r="24" spans="1:12" ht="45" x14ac:dyDescent="0.25">
      <c r="A24" s="9">
        <v>21</v>
      </c>
      <c r="B24" s="7" t="str">
        <f>"Z85346A3D5"</f>
        <v>Z85346A3D5</v>
      </c>
      <c r="C24" s="8" t="s">
        <v>204</v>
      </c>
      <c r="D24" s="9" t="s">
        <v>5</v>
      </c>
      <c r="E24" s="27" t="s">
        <v>1193</v>
      </c>
      <c r="F24" s="9" t="s">
        <v>1075</v>
      </c>
      <c r="G24" s="27" t="s">
        <v>1276</v>
      </c>
      <c r="H24" s="27" t="s">
        <v>1276</v>
      </c>
      <c r="I24" s="34">
        <v>250</v>
      </c>
      <c r="J24" s="35">
        <v>44545</v>
      </c>
      <c r="K24" s="36"/>
      <c r="L24" s="34">
        <v>0</v>
      </c>
    </row>
    <row r="25" spans="1:12" ht="45" x14ac:dyDescent="0.25">
      <c r="A25" s="9">
        <v>22</v>
      </c>
      <c r="B25" s="7" t="str">
        <f>"ZF1346A191"</f>
        <v>ZF1346A191</v>
      </c>
      <c r="C25" s="8" t="s">
        <v>204</v>
      </c>
      <c r="D25" s="9" t="s">
        <v>5</v>
      </c>
      <c r="E25" s="27" t="s">
        <v>1194</v>
      </c>
      <c r="F25" s="9" t="s">
        <v>1075</v>
      </c>
      <c r="G25" s="27" t="s">
        <v>1286</v>
      </c>
      <c r="H25" s="27" t="s">
        <v>1286</v>
      </c>
      <c r="I25" s="34">
        <v>1000</v>
      </c>
      <c r="J25" s="35">
        <v>44545</v>
      </c>
      <c r="K25" s="36"/>
      <c r="L25" s="34">
        <v>0</v>
      </c>
    </row>
    <row r="26" spans="1:12" ht="45" x14ac:dyDescent="0.25">
      <c r="A26" s="9">
        <v>23</v>
      </c>
      <c r="B26" s="7" t="str">
        <f>"Z24346A138"</f>
        <v>Z24346A138</v>
      </c>
      <c r="C26" s="8" t="s">
        <v>204</v>
      </c>
      <c r="D26" s="9" t="s">
        <v>5</v>
      </c>
      <c r="E26" s="27" t="s">
        <v>1195</v>
      </c>
      <c r="F26" s="9" t="s">
        <v>1075</v>
      </c>
      <c r="G26" s="27" t="s">
        <v>1287</v>
      </c>
      <c r="H26" s="27" t="s">
        <v>1287</v>
      </c>
      <c r="I26" s="34">
        <v>100</v>
      </c>
      <c r="J26" s="35">
        <v>44545</v>
      </c>
      <c r="K26" s="36"/>
      <c r="L26" s="34">
        <v>0</v>
      </c>
    </row>
    <row r="27" spans="1:12" ht="45" x14ac:dyDescent="0.25">
      <c r="A27" s="9">
        <v>24</v>
      </c>
      <c r="B27" s="7" t="str">
        <f>"Z1C346A106"</f>
        <v>Z1C346A106</v>
      </c>
      <c r="C27" s="8" t="s">
        <v>204</v>
      </c>
      <c r="D27" s="9" t="s">
        <v>5</v>
      </c>
      <c r="E27" s="27" t="s">
        <v>1196</v>
      </c>
      <c r="F27" s="9" t="s">
        <v>1075</v>
      </c>
      <c r="G27" s="27" t="s">
        <v>1288</v>
      </c>
      <c r="H27" s="27" t="s">
        <v>1288</v>
      </c>
      <c r="I27" s="34">
        <v>400</v>
      </c>
      <c r="J27" s="35">
        <v>44545</v>
      </c>
      <c r="K27" s="36"/>
      <c r="L27" s="34">
        <v>0</v>
      </c>
    </row>
    <row r="28" spans="1:12" ht="45" x14ac:dyDescent="0.25">
      <c r="A28" s="9">
        <v>25</v>
      </c>
      <c r="B28" s="7" t="str">
        <f>"Z47346A0D9"</f>
        <v>Z47346A0D9</v>
      </c>
      <c r="C28" s="8" t="s">
        <v>204</v>
      </c>
      <c r="D28" s="9" t="s">
        <v>5</v>
      </c>
      <c r="E28" s="27" t="s">
        <v>1197</v>
      </c>
      <c r="F28" s="9" t="s">
        <v>1075</v>
      </c>
      <c r="G28" s="27" t="s">
        <v>1289</v>
      </c>
      <c r="H28" s="27" t="s">
        <v>1289</v>
      </c>
      <c r="I28" s="34">
        <v>300</v>
      </c>
      <c r="J28" s="35">
        <v>44545</v>
      </c>
      <c r="K28" s="36"/>
      <c r="L28" s="34">
        <v>0</v>
      </c>
    </row>
    <row r="29" spans="1:12" ht="45" x14ac:dyDescent="0.25">
      <c r="A29" s="9">
        <v>26</v>
      </c>
      <c r="B29" s="7" t="str">
        <f>"Z67346A0A6"</f>
        <v>Z67346A0A6</v>
      </c>
      <c r="C29" s="8" t="s">
        <v>204</v>
      </c>
      <c r="D29" s="9" t="s">
        <v>5</v>
      </c>
      <c r="E29" s="27" t="s">
        <v>1198</v>
      </c>
      <c r="F29" s="9" t="s">
        <v>1075</v>
      </c>
      <c r="G29" s="27" t="s">
        <v>1290</v>
      </c>
      <c r="H29" s="27" t="s">
        <v>1290</v>
      </c>
      <c r="I29" s="34">
        <v>245</v>
      </c>
      <c r="J29" s="35">
        <v>44545</v>
      </c>
      <c r="K29" s="36"/>
      <c r="L29" s="34">
        <v>0</v>
      </c>
    </row>
    <row r="30" spans="1:12" ht="45" x14ac:dyDescent="0.25">
      <c r="A30" s="9">
        <v>27</v>
      </c>
      <c r="B30" s="7" t="str">
        <f>"Z49346A068"</f>
        <v>Z49346A068</v>
      </c>
      <c r="C30" s="8" t="s">
        <v>204</v>
      </c>
      <c r="D30" s="9" t="s">
        <v>5</v>
      </c>
      <c r="E30" s="27" t="s">
        <v>1199</v>
      </c>
      <c r="F30" s="9" t="s">
        <v>1075</v>
      </c>
      <c r="G30" s="27" t="s">
        <v>1291</v>
      </c>
      <c r="H30" s="27" t="s">
        <v>1291</v>
      </c>
      <c r="I30" s="34">
        <v>1900</v>
      </c>
      <c r="J30" s="35">
        <v>44545</v>
      </c>
      <c r="K30" s="36"/>
      <c r="L30" s="34">
        <v>0</v>
      </c>
    </row>
    <row r="31" spans="1:12" ht="45" x14ac:dyDescent="0.25">
      <c r="A31" s="9">
        <v>28</v>
      </c>
      <c r="B31" s="7" t="str">
        <f>"Z41346A036"</f>
        <v>Z41346A036</v>
      </c>
      <c r="C31" s="8" t="s">
        <v>204</v>
      </c>
      <c r="D31" s="9" t="s">
        <v>5</v>
      </c>
      <c r="E31" s="27" t="s">
        <v>1200</v>
      </c>
      <c r="F31" s="9" t="s">
        <v>1075</v>
      </c>
      <c r="G31" s="27" t="s">
        <v>1292</v>
      </c>
      <c r="H31" s="27" t="s">
        <v>1292</v>
      </c>
      <c r="I31" s="34">
        <v>800</v>
      </c>
      <c r="J31" s="35">
        <v>44545</v>
      </c>
      <c r="K31" s="36"/>
      <c r="L31" s="34">
        <v>0</v>
      </c>
    </row>
    <row r="32" spans="1:12" ht="45" x14ac:dyDescent="0.25">
      <c r="A32" s="9">
        <v>29</v>
      </c>
      <c r="B32" s="7" t="str">
        <f>"Z89346A002"</f>
        <v>Z89346A002</v>
      </c>
      <c r="C32" s="8" t="s">
        <v>204</v>
      </c>
      <c r="D32" s="9" t="s">
        <v>5</v>
      </c>
      <c r="E32" s="27" t="s">
        <v>1201</v>
      </c>
      <c r="F32" s="9" t="s">
        <v>1075</v>
      </c>
      <c r="G32" s="27" t="s">
        <v>1293</v>
      </c>
      <c r="H32" s="27" t="s">
        <v>1293</v>
      </c>
      <c r="I32" s="34">
        <v>400</v>
      </c>
      <c r="J32" s="35">
        <v>44545</v>
      </c>
      <c r="K32" s="36"/>
      <c r="L32" s="34">
        <v>0</v>
      </c>
    </row>
    <row r="33" spans="1:12" ht="45" x14ac:dyDescent="0.25">
      <c r="A33" s="9">
        <v>30</v>
      </c>
      <c r="B33" s="7" t="str">
        <f>"ZBB3469FC2"</f>
        <v>ZBB3469FC2</v>
      </c>
      <c r="C33" s="8" t="s">
        <v>204</v>
      </c>
      <c r="D33" s="9" t="s">
        <v>5</v>
      </c>
      <c r="E33" s="27" t="s">
        <v>1202</v>
      </c>
      <c r="F33" s="9" t="s">
        <v>1075</v>
      </c>
      <c r="G33" s="27" t="s">
        <v>1294</v>
      </c>
      <c r="H33" s="27" t="s">
        <v>1294</v>
      </c>
      <c r="I33" s="34">
        <v>400</v>
      </c>
      <c r="J33" s="35">
        <v>44545</v>
      </c>
      <c r="K33" s="36"/>
      <c r="L33" s="34">
        <v>0</v>
      </c>
    </row>
    <row r="34" spans="1:12" ht="45" x14ac:dyDescent="0.25">
      <c r="A34" s="9">
        <v>31</v>
      </c>
      <c r="B34" s="7" t="str">
        <f>"Z373469F7A"</f>
        <v>Z373469F7A</v>
      </c>
      <c r="C34" s="8" t="s">
        <v>204</v>
      </c>
      <c r="D34" s="9" t="s">
        <v>5</v>
      </c>
      <c r="E34" s="27" t="s">
        <v>1203</v>
      </c>
      <c r="F34" s="9" t="s">
        <v>1075</v>
      </c>
      <c r="G34" s="27" t="s">
        <v>1295</v>
      </c>
      <c r="H34" s="27" t="s">
        <v>1295</v>
      </c>
      <c r="I34" s="34">
        <v>1800</v>
      </c>
      <c r="J34" s="35">
        <v>44545</v>
      </c>
      <c r="K34" s="36"/>
      <c r="L34" s="34">
        <v>0</v>
      </c>
    </row>
    <row r="35" spans="1:12" ht="45" x14ac:dyDescent="0.25">
      <c r="A35" s="9">
        <v>32</v>
      </c>
      <c r="B35" s="7" t="str">
        <f>"Z7A3462263"</f>
        <v>Z7A3462263</v>
      </c>
      <c r="C35" s="8" t="s">
        <v>204</v>
      </c>
      <c r="D35" s="9" t="s">
        <v>5</v>
      </c>
      <c r="E35" s="27" t="s">
        <v>1204</v>
      </c>
      <c r="F35" s="9" t="s">
        <v>1075</v>
      </c>
      <c r="G35" s="27" t="s">
        <v>1285</v>
      </c>
      <c r="H35" s="27" t="s">
        <v>1285</v>
      </c>
      <c r="I35" s="34">
        <v>2100</v>
      </c>
      <c r="J35" s="35">
        <v>44545</v>
      </c>
      <c r="K35" s="36"/>
      <c r="L35" s="34">
        <v>0</v>
      </c>
    </row>
    <row r="36" spans="1:12" ht="45" x14ac:dyDescent="0.25">
      <c r="A36" s="9">
        <v>33</v>
      </c>
      <c r="B36" s="7" t="str">
        <f>"Z933462243"</f>
        <v>Z933462243</v>
      </c>
      <c r="C36" s="8" t="s">
        <v>204</v>
      </c>
      <c r="D36" s="9" t="s">
        <v>5</v>
      </c>
      <c r="E36" s="27" t="s">
        <v>1205</v>
      </c>
      <c r="F36" s="9" t="s">
        <v>1075</v>
      </c>
      <c r="G36" s="27" t="s">
        <v>1296</v>
      </c>
      <c r="H36" s="27" t="s">
        <v>1296</v>
      </c>
      <c r="I36" s="34">
        <v>1000</v>
      </c>
      <c r="J36" s="35">
        <v>44545</v>
      </c>
      <c r="K36" s="36"/>
      <c r="L36" s="34">
        <v>0</v>
      </c>
    </row>
    <row r="37" spans="1:12" ht="45" x14ac:dyDescent="0.25">
      <c r="A37" s="9">
        <v>34</v>
      </c>
      <c r="B37" s="7" t="str">
        <f>"Z013462221"</f>
        <v>Z013462221</v>
      </c>
      <c r="C37" s="8" t="s">
        <v>204</v>
      </c>
      <c r="D37" s="9" t="s">
        <v>5</v>
      </c>
      <c r="E37" s="27" t="s">
        <v>1206</v>
      </c>
      <c r="F37" s="9" t="s">
        <v>1075</v>
      </c>
      <c r="G37" s="27" t="s">
        <v>1297</v>
      </c>
      <c r="H37" s="27" t="s">
        <v>1297</v>
      </c>
      <c r="I37" s="34">
        <v>2000</v>
      </c>
      <c r="J37" s="35">
        <v>44545</v>
      </c>
      <c r="K37" s="36"/>
      <c r="L37" s="34">
        <v>0</v>
      </c>
    </row>
    <row r="38" spans="1:12" ht="45" x14ac:dyDescent="0.25">
      <c r="A38" s="9">
        <v>35</v>
      </c>
      <c r="B38" s="7" t="str">
        <f>"Z9D345BC0C"</f>
        <v>Z9D345BC0C</v>
      </c>
      <c r="C38" s="8" t="s">
        <v>204</v>
      </c>
      <c r="D38" s="9" t="s">
        <v>5</v>
      </c>
      <c r="E38" s="27" t="s">
        <v>1207</v>
      </c>
      <c r="F38" s="9" t="s">
        <v>1075</v>
      </c>
      <c r="G38" s="27" t="s">
        <v>1273</v>
      </c>
      <c r="H38" s="27" t="s">
        <v>1273</v>
      </c>
      <c r="I38" s="34">
        <v>6000</v>
      </c>
      <c r="J38" s="35">
        <v>44544</v>
      </c>
      <c r="K38" s="37">
        <v>44725</v>
      </c>
      <c r="L38" s="34">
        <v>0</v>
      </c>
    </row>
    <row r="39" spans="1:12" ht="45" x14ac:dyDescent="0.25">
      <c r="A39" s="9">
        <v>36</v>
      </c>
      <c r="B39" s="7" t="str">
        <f>"ZE234621FC"</f>
        <v>ZE234621FC</v>
      </c>
      <c r="C39" s="8" t="s">
        <v>204</v>
      </c>
      <c r="D39" s="9" t="s">
        <v>5</v>
      </c>
      <c r="E39" s="27" t="s">
        <v>1208</v>
      </c>
      <c r="F39" s="9" t="s">
        <v>1075</v>
      </c>
      <c r="G39" s="27" t="s">
        <v>1298</v>
      </c>
      <c r="H39" s="27" t="s">
        <v>1298</v>
      </c>
      <c r="I39" s="34">
        <v>450</v>
      </c>
      <c r="J39" s="35">
        <v>44544</v>
      </c>
      <c r="K39" s="36"/>
      <c r="L39" s="34">
        <v>0</v>
      </c>
    </row>
    <row r="40" spans="1:12" ht="45" x14ac:dyDescent="0.25">
      <c r="A40" s="9">
        <v>37</v>
      </c>
      <c r="B40" s="7" t="str">
        <f>"ZAB34621DE"</f>
        <v>ZAB34621DE</v>
      </c>
      <c r="C40" s="8" t="s">
        <v>204</v>
      </c>
      <c r="D40" s="9" t="s">
        <v>5</v>
      </c>
      <c r="E40" s="27" t="s">
        <v>1209</v>
      </c>
      <c r="F40" s="9" t="s">
        <v>1075</v>
      </c>
      <c r="G40" s="27" t="s">
        <v>1293</v>
      </c>
      <c r="H40" s="27" t="s">
        <v>1293</v>
      </c>
      <c r="I40" s="34">
        <v>1700</v>
      </c>
      <c r="J40" s="35">
        <v>44544</v>
      </c>
      <c r="K40" s="36"/>
      <c r="L40" s="34">
        <v>0</v>
      </c>
    </row>
    <row r="41" spans="1:12" ht="60" x14ac:dyDescent="0.25">
      <c r="A41" s="9">
        <v>38</v>
      </c>
      <c r="B41" s="7" t="str">
        <f>"ZC034621A5"</f>
        <v>ZC034621A5</v>
      </c>
      <c r="C41" s="8" t="s">
        <v>204</v>
      </c>
      <c r="D41" s="9" t="s">
        <v>5</v>
      </c>
      <c r="E41" s="27" t="s">
        <v>1210</v>
      </c>
      <c r="F41" s="9" t="s">
        <v>1075</v>
      </c>
      <c r="G41" s="27" t="s">
        <v>1294</v>
      </c>
      <c r="H41" s="27" t="s">
        <v>1294</v>
      </c>
      <c r="I41" s="34">
        <v>1400</v>
      </c>
      <c r="J41" s="35">
        <v>44544</v>
      </c>
      <c r="K41" s="36"/>
      <c r="L41" s="34">
        <v>0</v>
      </c>
    </row>
    <row r="42" spans="1:12" ht="45" x14ac:dyDescent="0.25">
      <c r="A42" s="9">
        <v>39</v>
      </c>
      <c r="B42" s="7" t="str">
        <f>"Z9F34328BB"</f>
        <v>Z9F34328BB</v>
      </c>
      <c r="C42" s="8" t="s">
        <v>204</v>
      </c>
      <c r="D42" s="9" t="s">
        <v>5</v>
      </c>
      <c r="E42" s="27" t="s">
        <v>1211</v>
      </c>
      <c r="F42" s="9" t="s">
        <v>1075</v>
      </c>
      <c r="G42" s="27" t="s">
        <v>1299</v>
      </c>
      <c r="H42" s="27" t="s">
        <v>1299</v>
      </c>
      <c r="I42" s="34">
        <v>3000</v>
      </c>
      <c r="J42" s="35">
        <v>44537</v>
      </c>
      <c r="K42" s="37">
        <v>44537</v>
      </c>
      <c r="L42" s="34">
        <v>0</v>
      </c>
    </row>
    <row r="43" spans="1:12" ht="150" x14ac:dyDescent="0.25">
      <c r="A43" s="9">
        <v>40</v>
      </c>
      <c r="B43" s="7" t="str">
        <f>"8938617C16"</f>
        <v>8938617C16</v>
      </c>
      <c r="C43" s="8" t="s">
        <v>204</v>
      </c>
      <c r="D43" s="9" t="s">
        <v>5</v>
      </c>
      <c r="E43" s="27" t="s">
        <v>1212</v>
      </c>
      <c r="F43" s="9" t="s">
        <v>1107</v>
      </c>
      <c r="G43" s="27" t="s">
        <v>1300</v>
      </c>
      <c r="H43" s="27" t="s">
        <v>1300</v>
      </c>
      <c r="I43" s="34">
        <v>145600</v>
      </c>
      <c r="J43" s="35">
        <v>44536</v>
      </c>
      <c r="K43" s="37">
        <v>44576</v>
      </c>
      <c r="L43" s="34">
        <v>0</v>
      </c>
    </row>
    <row r="44" spans="1:12" ht="75" x14ac:dyDescent="0.25">
      <c r="A44" s="9">
        <v>41</v>
      </c>
      <c r="B44" s="7" t="str">
        <f>"Z4632E3617"</f>
        <v>Z4632E3617</v>
      </c>
      <c r="C44" s="8" t="s">
        <v>204</v>
      </c>
      <c r="D44" s="9" t="s">
        <v>5</v>
      </c>
      <c r="E44" s="27" t="s">
        <v>1213</v>
      </c>
      <c r="F44" s="9" t="s">
        <v>1107</v>
      </c>
      <c r="G44" s="27" t="s">
        <v>1301</v>
      </c>
      <c r="H44" s="27" t="s">
        <v>1301</v>
      </c>
      <c r="I44" s="34">
        <v>24383.33</v>
      </c>
      <c r="J44" s="35">
        <v>44531</v>
      </c>
      <c r="K44" s="37">
        <v>45657</v>
      </c>
      <c r="L44" s="34">
        <v>0</v>
      </c>
    </row>
    <row r="45" spans="1:12" ht="105" x14ac:dyDescent="0.25">
      <c r="A45" s="9">
        <v>42</v>
      </c>
      <c r="B45" s="7" t="str">
        <f>"ZB53421544"</f>
        <v>ZB53421544</v>
      </c>
      <c r="C45" s="8" t="s">
        <v>204</v>
      </c>
      <c r="D45" s="9" t="s">
        <v>5</v>
      </c>
      <c r="E45" s="27" t="s">
        <v>1214</v>
      </c>
      <c r="F45" s="9" t="s">
        <v>1075</v>
      </c>
      <c r="G45" s="27" t="s">
        <v>1302</v>
      </c>
      <c r="H45" s="27" t="s">
        <v>1302</v>
      </c>
      <c r="I45" s="34">
        <v>29950</v>
      </c>
      <c r="J45" s="35">
        <v>44529</v>
      </c>
      <c r="K45" s="37">
        <v>44576</v>
      </c>
      <c r="L45" s="34">
        <v>20965</v>
      </c>
    </row>
    <row r="46" spans="1:12" ht="90" x14ac:dyDescent="0.25">
      <c r="A46" s="9">
        <v>43</v>
      </c>
      <c r="B46" s="7" t="str">
        <f>"Z4B34421AE"</f>
        <v>Z4B34421AE</v>
      </c>
      <c r="C46" s="8" t="s">
        <v>204</v>
      </c>
      <c r="D46" s="9" t="s">
        <v>5</v>
      </c>
      <c r="E46" s="27" t="s">
        <v>1215</v>
      </c>
      <c r="F46" s="9" t="s">
        <v>1107</v>
      </c>
      <c r="G46" s="27" t="s">
        <v>1303</v>
      </c>
      <c r="H46" s="27" t="s">
        <v>1347</v>
      </c>
      <c r="I46" s="34">
        <v>13666.5</v>
      </c>
      <c r="J46" s="35">
        <v>44529</v>
      </c>
      <c r="K46" s="37">
        <v>44536</v>
      </c>
      <c r="L46" s="34">
        <v>0</v>
      </c>
    </row>
    <row r="47" spans="1:12" ht="75" x14ac:dyDescent="0.25">
      <c r="A47" s="9">
        <v>44</v>
      </c>
      <c r="B47" s="7" t="str">
        <f>"ZEC3411094"</f>
        <v>ZEC3411094</v>
      </c>
      <c r="C47" s="8" t="s">
        <v>204</v>
      </c>
      <c r="D47" s="9" t="s">
        <v>5</v>
      </c>
      <c r="E47" s="27" t="s">
        <v>1216</v>
      </c>
      <c r="F47" s="9" t="s">
        <v>1075</v>
      </c>
      <c r="G47" s="27" t="s">
        <v>1304</v>
      </c>
      <c r="H47" s="27" t="s">
        <v>1304</v>
      </c>
      <c r="I47" s="34">
        <v>1110</v>
      </c>
      <c r="J47" s="35">
        <v>44529</v>
      </c>
      <c r="K47" s="37">
        <v>44533</v>
      </c>
      <c r="L47" s="34">
        <v>0</v>
      </c>
    </row>
    <row r="48" spans="1:12" ht="75" x14ac:dyDescent="0.25">
      <c r="A48" s="9">
        <v>45</v>
      </c>
      <c r="B48" s="7" t="str">
        <f>"8937492BB5"</f>
        <v>8937492BB5</v>
      </c>
      <c r="C48" s="8" t="s">
        <v>204</v>
      </c>
      <c r="D48" s="9" t="s">
        <v>5</v>
      </c>
      <c r="E48" s="27" t="s">
        <v>1217</v>
      </c>
      <c r="F48" s="9" t="s">
        <v>1107</v>
      </c>
      <c r="G48" s="27" t="s">
        <v>1302</v>
      </c>
      <c r="H48" s="27" t="s">
        <v>1302</v>
      </c>
      <c r="I48" s="34">
        <v>64701</v>
      </c>
      <c r="J48" s="35">
        <v>44512</v>
      </c>
      <c r="K48" s="37">
        <v>44576</v>
      </c>
      <c r="L48" s="34">
        <v>45290.3</v>
      </c>
    </row>
    <row r="49" spans="1:12" ht="60" x14ac:dyDescent="0.25">
      <c r="A49" s="9">
        <v>46</v>
      </c>
      <c r="B49" s="7" t="str">
        <f>"Z16337A2D5"</f>
        <v>Z16337A2D5</v>
      </c>
      <c r="C49" s="8" t="s">
        <v>204</v>
      </c>
      <c r="D49" s="9" t="s">
        <v>5</v>
      </c>
      <c r="E49" s="27" t="s">
        <v>934</v>
      </c>
      <c r="F49" s="9" t="s">
        <v>1075</v>
      </c>
      <c r="G49" s="27" t="s">
        <v>1305</v>
      </c>
      <c r="H49" s="27" t="s">
        <v>1305</v>
      </c>
      <c r="I49" s="34">
        <v>2347.1799999999998</v>
      </c>
      <c r="J49" s="35">
        <v>44511</v>
      </c>
      <c r="K49" s="37">
        <v>44875</v>
      </c>
      <c r="L49" s="34">
        <v>2347.1799999999998</v>
      </c>
    </row>
    <row r="50" spans="1:12" ht="30" x14ac:dyDescent="0.25">
      <c r="A50" s="9">
        <v>47</v>
      </c>
      <c r="B50" s="7" t="str">
        <f>"Z3A33DD61C"</f>
        <v>Z3A33DD61C</v>
      </c>
      <c r="C50" s="8" t="s">
        <v>204</v>
      </c>
      <c r="D50" s="9" t="s">
        <v>5</v>
      </c>
      <c r="E50" s="27" t="s">
        <v>1218</v>
      </c>
      <c r="F50" s="9" t="s">
        <v>1075</v>
      </c>
      <c r="G50" s="27" t="s">
        <v>1306</v>
      </c>
      <c r="H50" s="27" t="s">
        <v>1306</v>
      </c>
      <c r="I50" s="34">
        <v>1798</v>
      </c>
      <c r="J50" s="35">
        <v>44511</v>
      </c>
      <c r="K50" s="36"/>
      <c r="L50" s="34">
        <v>1798</v>
      </c>
    </row>
    <row r="51" spans="1:12" ht="45" x14ac:dyDescent="0.25">
      <c r="A51" s="9">
        <v>48</v>
      </c>
      <c r="B51" s="7" t="str">
        <f>"Z7433DD9FA"</f>
        <v>Z7433DD9FA</v>
      </c>
      <c r="C51" s="8" t="s">
        <v>204</v>
      </c>
      <c r="D51" s="9" t="s">
        <v>5</v>
      </c>
      <c r="E51" s="27" t="s">
        <v>1219</v>
      </c>
      <c r="F51" s="9" t="s">
        <v>1075</v>
      </c>
      <c r="G51" s="27" t="s">
        <v>1300</v>
      </c>
      <c r="H51" s="27" t="s">
        <v>1300</v>
      </c>
      <c r="I51" s="34">
        <v>800</v>
      </c>
      <c r="J51" s="35">
        <v>44511</v>
      </c>
      <c r="K51" s="36"/>
      <c r="L51" s="34">
        <v>0</v>
      </c>
    </row>
    <row r="52" spans="1:12" ht="45" x14ac:dyDescent="0.25">
      <c r="A52" s="9">
        <v>49</v>
      </c>
      <c r="B52" s="7" t="str">
        <f>"ZBC33DD9C6"</f>
        <v>ZBC33DD9C6</v>
      </c>
      <c r="C52" s="8" t="s">
        <v>204</v>
      </c>
      <c r="D52" s="9" t="s">
        <v>5</v>
      </c>
      <c r="E52" s="27" t="s">
        <v>1220</v>
      </c>
      <c r="F52" s="9" t="s">
        <v>1075</v>
      </c>
      <c r="G52" s="27" t="s">
        <v>1300</v>
      </c>
      <c r="H52" s="27" t="s">
        <v>1300</v>
      </c>
      <c r="I52" s="34">
        <v>400</v>
      </c>
      <c r="J52" s="35">
        <v>44511</v>
      </c>
      <c r="K52" s="36"/>
      <c r="L52" s="34">
        <v>0</v>
      </c>
    </row>
    <row r="53" spans="1:12" ht="30" x14ac:dyDescent="0.25">
      <c r="A53" s="9">
        <v>50</v>
      </c>
      <c r="B53" s="7" t="str">
        <f>"Z7A33DD9A2"</f>
        <v>Z7A33DD9A2</v>
      </c>
      <c r="C53" s="8" t="s">
        <v>204</v>
      </c>
      <c r="D53" s="9" t="s">
        <v>5</v>
      </c>
      <c r="E53" s="27" t="s">
        <v>1221</v>
      </c>
      <c r="F53" s="9" t="s">
        <v>1075</v>
      </c>
      <c r="G53" s="27" t="s">
        <v>1307</v>
      </c>
      <c r="H53" s="27" t="s">
        <v>1307</v>
      </c>
      <c r="I53" s="34">
        <v>3775</v>
      </c>
      <c r="J53" s="35">
        <v>44511</v>
      </c>
      <c r="K53" s="36"/>
      <c r="L53" s="34">
        <v>3775</v>
      </c>
    </row>
    <row r="54" spans="1:12" ht="45" x14ac:dyDescent="0.25">
      <c r="A54" s="9">
        <v>51</v>
      </c>
      <c r="B54" s="7" t="str">
        <f>"ZA6338658A"</f>
        <v>ZA6338658A</v>
      </c>
      <c r="C54" s="8" t="s">
        <v>204</v>
      </c>
      <c r="D54" s="9" t="s">
        <v>5</v>
      </c>
      <c r="E54" s="27" t="s">
        <v>1222</v>
      </c>
      <c r="F54" s="9" t="s">
        <v>1075</v>
      </c>
      <c r="G54" s="27" t="s">
        <v>1308</v>
      </c>
      <c r="H54" s="27" t="s">
        <v>1308</v>
      </c>
      <c r="I54" s="34">
        <v>39500</v>
      </c>
      <c r="J54" s="35">
        <v>44505</v>
      </c>
      <c r="K54" s="37">
        <v>44596</v>
      </c>
      <c r="L54" s="34">
        <v>19750</v>
      </c>
    </row>
    <row r="55" spans="1:12" ht="90" x14ac:dyDescent="0.25">
      <c r="A55" s="9">
        <v>52</v>
      </c>
      <c r="B55" s="7" t="str">
        <f>"Z4833865B2"</f>
        <v>Z4833865B2</v>
      </c>
      <c r="C55" s="8" t="s">
        <v>204</v>
      </c>
      <c r="D55" s="9" t="s">
        <v>5</v>
      </c>
      <c r="E55" s="27" t="s">
        <v>1223</v>
      </c>
      <c r="F55" s="9" t="s">
        <v>1075</v>
      </c>
      <c r="G55" s="27" t="s">
        <v>1309</v>
      </c>
      <c r="H55" s="27" t="s">
        <v>1309</v>
      </c>
      <c r="I55" s="34">
        <v>3500</v>
      </c>
      <c r="J55" s="35">
        <v>44496</v>
      </c>
      <c r="K55" s="36"/>
      <c r="L55" s="34">
        <v>0</v>
      </c>
    </row>
    <row r="56" spans="1:12" ht="60" x14ac:dyDescent="0.25">
      <c r="A56" s="9">
        <v>53</v>
      </c>
      <c r="B56" s="7" t="str">
        <f>"ZB6339A495"</f>
        <v>ZB6339A495</v>
      </c>
      <c r="C56" s="8" t="s">
        <v>204</v>
      </c>
      <c r="D56" s="9" t="s">
        <v>5</v>
      </c>
      <c r="E56" s="27" t="s">
        <v>1224</v>
      </c>
      <c r="F56" s="9" t="s">
        <v>1075</v>
      </c>
      <c r="G56" s="27" t="s">
        <v>1304</v>
      </c>
      <c r="H56" s="27" t="s">
        <v>1304</v>
      </c>
      <c r="I56" s="34">
        <v>1160</v>
      </c>
      <c r="J56" s="35">
        <v>44495</v>
      </c>
      <c r="K56" s="37">
        <v>44503</v>
      </c>
      <c r="L56" s="34">
        <v>1160</v>
      </c>
    </row>
    <row r="57" spans="1:12" ht="90" x14ac:dyDescent="0.25">
      <c r="A57" s="9">
        <v>54</v>
      </c>
      <c r="B57" s="7" t="str">
        <f>"Z3033B175C"</f>
        <v>Z3033B175C</v>
      </c>
      <c r="C57" s="8" t="s">
        <v>204</v>
      </c>
      <c r="D57" s="9" t="s">
        <v>5</v>
      </c>
      <c r="E57" s="27" t="s">
        <v>1225</v>
      </c>
      <c r="F57" s="9" t="s">
        <v>1075</v>
      </c>
      <c r="G57" s="27" t="s">
        <v>1310</v>
      </c>
      <c r="H57" s="27" t="s">
        <v>1310</v>
      </c>
      <c r="I57" s="34">
        <v>12667</v>
      </c>
      <c r="J57" s="35">
        <v>44488</v>
      </c>
      <c r="K57" s="37">
        <v>44607</v>
      </c>
      <c r="L57" s="34">
        <v>0</v>
      </c>
    </row>
    <row r="58" spans="1:12" ht="45" x14ac:dyDescent="0.25">
      <c r="A58" s="9">
        <v>55</v>
      </c>
      <c r="B58" s="7" t="str">
        <f>"ZE8336E74C"</f>
        <v>ZE8336E74C</v>
      </c>
      <c r="C58" s="8" t="s">
        <v>204</v>
      </c>
      <c r="D58" s="9" t="s">
        <v>5</v>
      </c>
      <c r="E58" s="27" t="s">
        <v>1226</v>
      </c>
      <c r="F58" s="9" t="s">
        <v>1075</v>
      </c>
      <c r="G58" s="27" t="s">
        <v>1311</v>
      </c>
      <c r="H58" s="27" t="s">
        <v>1311</v>
      </c>
      <c r="I58" s="34">
        <v>1275</v>
      </c>
      <c r="J58" s="35">
        <v>44482</v>
      </c>
      <c r="K58" s="37">
        <v>44482</v>
      </c>
      <c r="L58" s="34">
        <v>1275</v>
      </c>
    </row>
    <row r="59" spans="1:12" ht="30" x14ac:dyDescent="0.25">
      <c r="A59" s="9">
        <v>56</v>
      </c>
      <c r="B59" s="7" t="str">
        <f>"Z8932F4617"</f>
        <v>Z8932F4617</v>
      </c>
      <c r="C59" s="8" t="s">
        <v>204</v>
      </c>
      <c r="D59" s="9" t="s">
        <v>5</v>
      </c>
      <c r="E59" s="27" t="s">
        <v>1227</v>
      </c>
      <c r="F59" s="9" t="s">
        <v>1075</v>
      </c>
      <c r="G59" s="27" t="s">
        <v>1312</v>
      </c>
      <c r="H59" s="27" t="s">
        <v>1312</v>
      </c>
      <c r="I59" s="34">
        <v>2160</v>
      </c>
      <c r="J59" s="35">
        <v>44446</v>
      </c>
      <c r="K59" s="37">
        <v>44455</v>
      </c>
      <c r="L59" s="34">
        <v>2160</v>
      </c>
    </row>
    <row r="60" spans="1:12" ht="75" x14ac:dyDescent="0.25">
      <c r="A60" s="9">
        <v>57</v>
      </c>
      <c r="B60" s="7" t="str">
        <f>"Z033293821"</f>
        <v>Z033293821</v>
      </c>
      <c r="C60" s="8" t="s">
        <v>204</v>
      </c>
      <c r="D60" s="9" t="s">
        <v>5</v>
      </c>
      <c r="E60" s="27" t="s">
        <v>1228</v>
      </c>
      <c r="F60" s="9" t="s">
        <v>1075</v>
      </c>
      <c r="G60" s="27" t="s">
        <v>1306</v>
      </c>
      <c r="H60" s="27" t="s">
        <v>1306</v>
      </c>
      <c r="I60" s="34">
        <v>2330</v>
      </c>
      <c r="J60" s="35">
        <v>44404</v>
      </c>
      <c r="K60" s="37">
        <v>44409</v>
      </c>
      <c r="L60" s="34">
        <v>2330</v>
      </c>
    </row>
    <row r="61" spans="1:12" ht="45" x14ac:dyDescent="0.25">
      <c r="A61" s="9">
        <v>58</v>
      </c>
      <c r="B61" s="7" t="str">
        <f>"ZC632801EA"</f>
        <v>ZC632801EA</v>
      </c>
      <c r="C61" s="8" t="s">
        <v>204</v>
      </c>
      <c r="D61" s="9" t="s">
        <v>5</v>
      </c>
      <c r="E61" s="27" t="s">
        <v>1229</v>
      </c>
      <c r="F61" s="9" t="s">
        <v>1075</v>
      </c>
      <c r="G61" s="27" t="s">
        <v>1313</v>
      </c>
      <c r="H61" s="27" t="s">
        <v>1313</v>
      </c>
      <c r="I61" s="34">
        <v>800</v>
      </c>
      <c r="J61" s="35">
        <v>44398</v>
      </c>
      <c r="K61" s="38" t="s">
        <v>1355</v>
      </c>
      <c r="L61" s="34">
        <v>800</v>
      </c>
    </row>
    <row r="62" spans="1:12" ht="45" x14ac:dyDescent="0.25">
      <c r="A62" s="9">
        <v>59</v>
      </c>
      <c r="B62" s="7" t="str">
        <f>"ZA8327AE55"</f>
        <v>ZA8327AE55</v>
      </c>
      <c r="C62" s="8" t="s">
        <v>204</v>
      </c>
      <c r="D62" s="9" t="s">
        <v>5</v>
      </c>
      <c r="E62" s="27" t="s">
        <v>1230</v>
      </c>
      <c r="F62" s="9" t="s">
        <v>1075</v>
      </c>
      <c r="G62" s="27" t="s">
        <v>1314</v>
      </c>
      <c r="H62" s="27" t="s">
        <v>1314</v>
      </c>
      <c r="I62" s="34">
        <v>2600</v>
      </c>
      <c r="J62" s="35">
        <v>44393</v>
      </c>
      <c r="K62" s="36"/>
      <c r="L62" s="34">
        <v>2600</v>
      </c>
    </row>
    <row r="63" spans="1:12" ht="75" x14ac:dyDescent="0.25">
      <c r="A63" s="9">
        <v>60</v>
      </c>
      <c r="B63" s="7" t="str">
        <f>"ZE63268A32"</f>
        <v>ZE63268A32</v>
      </c>
      <c r="C63" s="8" t="s">
        <v>204</v>
      </c>
      <c r="D63" s="9" t="s">
        <v>5</v>
      </c>
      <c r="E63" s="27" t="s">
        <v>1231</v>
      </c>
      <c r="F63" s="9" t="s">
        <v>1075</v>
      </c>
      <c r="G63" s="27" t="s">
        <v>1299</v>
      </c>
      <c r="H63" s="27" t="s">
        <v>1299</v>
      </c>
      <c r="I63" s="34">
        <v>7250</v>
      </c>
      <c r="J63" s="35">
        <v>44390</v>
      </c>
      <c r="K63" s="36"/>
      <c r="L63" s="34">
        <v>7250</v>
      </c>
    </row>
    <row r="64" spans="1:12" ht="120" x14ac:dyDescent="0.25">
      <c r="A64" s="9">
        <v>61</v>
      </c>
      <c r="B64" s="7" t="str">
        <f>"Z3531E1899"</f>
        <v>Z3531E1899</v>
      </c>
      <c r="C64" s="8" t="s">
        <v>204</v>
      </c>
      <c r="D64" s="9" t="s">
        <v>5</v>
      </c>
      <c r="E64" s="27" t="s">
        <v>1232</v>
      </c>
      <c r="F64" s="9" t="s">
        <v>1075</v>
      </c>
      <c r="G64" s="27" t="s">
        <v>1315</v>
      </c>
      <c r="H64" s="27" t="s">
        <v>1348</v>
      </c>
      <c r="I64" s="34">
        <v>7515</v>
      </c>
      <c r="J64" s="35">
        <v>44386</v>
      </c>
      <c r="K64" s="37">
        <v>45481</v>
      </c>
      <c r="L64" s="34">
        <v>2520</v>
      </c>
    </row>
    <row r="65" spans="1:12" ht="75" x14ac:dyDescent="0.25">
      <c r="A65" s="9">
        <v>62</v>
      </c>
      <c r="B65" s="7" t="str">
        <f>"Z9332410FE"</f>
        <v>Z9332410FE</v>
      </c>
      <c r="C65" s="8" t="s">
        <v>204</v>
      </c>
      <c r="D65" s="9" t="s">
        <v>5</v>
      </c>
      <c r="E65" s="27" t="s">
        <v>1233</v>
      </c>
      <c r="F65" s="9" t="s">
        <v>1075</v>
      </c>
      <c r="G65" s="27" t="s">
        <v>1316</v>
      </c>
      <c r="H65" s="27" t="s">
        <v>1316</v>
      </c>
      <c r="I65" s="34">
        <v>900</v>
      </c>
      <c r="J65" s="35">
        <v>44372</v>
      </c>
      <c r="K65" s="37">
        <v>44386</v>
      </c>
      <c r="L65" s="34">
        <v>900</v>
      </c>
    </row>
    <row r="66" spans="1:12" ht="60" x14ac:dyDescent="0.25">
      <c r="A66" s="9">
        <v>63</v>
      </c>
      <c r="B66" s="7" t="str">
        <f>"Z673240DF5"</f>
        <v>Z673240DF5</v>
      </c>
      <c r="C66" s="8" t="s">
        <v>204</v>
      </c>
      <c r="D66" s="9" t="s">
        <v>5</v>
      </c>
      <c r="E66" s="27" t="s">
        <v>1234</v>
      </c>
      <c r="F66" s="9" t="s">
        <v>1075</v>
      </c>
      <c r="G66" s="27" t="s">
        <v>1317</v>
      </c>
      <c r="H66" s="27" t="s">
        <v>1317</v>
      </c>
      <c r="I66" s="34">
        <v>1480</v>
      </c>
      <c r="J66" s="35">
        <v>44372</v>
      </c>
      <c r="K66" s="36"/>
      <c r="L66" s="34">
        <v>1480</v>
      </c>
    </row>
    <row r="67" spans="1:12" ht="60" x14ac:dyDescent="0.25">
      <c r="A67" s="9">
        <v>64</v>
      </c>
      <c r="B67" s="7" t="str">
        <f>"Z2C322C44E"</f>
        <v>Z2C322C44E</v>
      </c>
      <c r="C67" s="8" t="s">
        <v>204</v>
      </c>
      <c r="D67" s="9" t="s">
        <v>5</v>
      </c>
      <c r="E67" s="27" t="s">
        <v>1235</v>
      </c>
      <c r="F67" s="9" t="s">
        <v>1075</v>
      </c>
      <c r="G67" s="27" t="s">
        <v>1318</v>
      </c>
      <c r="H67" s="27" t="s">
        <v>1318</v>
      </c>
      <c r="I67" s="34">
        <v>4400</v>
      </c>
      <c r="J67" s="35">
        <v>44368</v>
      </c>
      <c r="K67" s="37">
        <v>44368</v>
      </c>
      <c r="L67" s="34">
        <v>4400</v>
      </c>
    </row>
    <row r="68" spans="1:12" ht="135" x14ac:dyDescent="0.25">
      <c r="A68" s="9">
        <v>65</v>
      </c>
      <c r="B68" s="7" t="str">
        <f>"ZD2322C3F2"</f>
        <v>ZD2322C3F2</v>
      </c>
      <c r="C68" s="8" t="s">
        <v>204</v>
      </c>
      <c r="D68" s="9" t="s">
        <v>5</v>
      </c>
      <c r="E68" s="27" t="s">
        <v>1236</v>
      </c>
      <c r="F68" s="9" t="s">
        <v>1075</v>
      </c>
      <c r="G68" s="27" t="s">
        <v>1319</v>
      </c>
      <c r="H68" s="27" t="s">
        <v>1330</v>
      </c>
      <c r="I68" s="34">
        <v>1020</v>
      </c>
      <c r="J68" s="35">
        <v>44365</v>
      </c>
      <c r="K68" s="37">
        <v>44365</v>
      </c>
      <c r="L68" s="34">
        <v>1020</v>
      </c>
    </row>
    <row r="69" spans="1:12" ht="105" x14ac:dyDescent="0.25">
      <c r="A69" s="9">
        <v>66</v>
      </c>
      <c r="B69" s="7" t="str">
        <f>"Z04322313D"</f>
        <v>Z04322313D</v>
      </c>
      <c r="C69" s="8" t="s">
        <v>204</v>
      </c>
      <c r="D69" s="9" t="s">
        <v>5</v>
      </c>
      <c r="E69" s="27" t="s">
        <v>1214</v>
      </c>
      <c r="F69" s="9" t="s">
        <v>1075</v>
      </c>
      <c r="G69" s="27" t="s">
        <v>1302</v>
      </c>
      <c r="H69" s="27" t="s">
        <v>1302</v>
      </c>
      <c r="I69" s="34">
        <v>20400</v>
      </c>
      <c r="J69" s="35">
        <v>44363</v>
      </c>
      <c r="K69" s="37">
        <v>44650</v>
      </c>
      <c r="L69" s="34">
        <v>6375</v>
      </c>
    </row>
    <row r="70" spans="1:12" ht="75" x14ac:dyDescent="0.25">
      <c r="A70" s="9">
        <v>67</v>
      </c>
      <c r="B70" s="7" t="str">
        <f>"Z79321F0B0"</f>
        <v>Z79321F0B0</v>
      </c>
      <c r="C70" s="8" t="s">
        <v>204</v>
      </c>
      <c r="D70" s="9" t="s">
        <v>5</v>
      </c>
      <c r="E70" s="27" t="s">
        <v>1237</v>
      </c>
      <c r="F70" s="9" t="s">
        <v>1075</v>
      </c>
      <c r="G70" s="27" t="s">
        <v>1305</v>
      </c>
      <c r="H70" s="27" t="s">
        <v>1305</v>
      </c>
      <c r="I70" s="34">
        <v>3120</v>
      </c>
      <c r="J70" s="35">
        <v>44362</v>
      </c>
      <c r="K70" s="36"/>
      <c r="L70" s="34">
        <v>3120</v>
      </c>
    </row>
    <row r="71" spans="1:12" ht="45" x14ac:dyDescent="0.25">
      <c r="A71" s="9">
        <v>68</v>
      </c>
      <c r="B71" s="7" t="str">
        <f>"8763944B5E"</f>
        <v>8763944B5E</v>
      </c>
      <c r="C71" s="8" t="s">
        <v>204</v>
      </c>
      <c r="D71" s="9" t="s">
        <v>5</v>
      </c>
      <c r="E71" s="27" t="s">
        <v>1238</v>
      </c>
      <c r="F71" s="9" t="s">
        <v>1075</v>
      </c>
      <c r="G71" s="27" t="s">
        <v>1320</v>
      </c>
      <c r="H71" s="27" t="s">
        <v>1320</v>
      </c>
      <c r="I71" s="34">
        <v>44000</v>
      </c>
      <c r="J71" s="35">
        <v>44348</v>
      </c>
      <c r="K71" s="37">
        <v>44607</v>
      </c>
      <c r="L71" s="34">
        <v>42324.99</v>
      </c>
    </row>
    <row r="72" spans="1:12" ht="75" x14ac:dyDescent="0.25">
      <c r="A72" s="9">
        <v>69</v>
      </c>
      <c r="B72" s="7" t="str">
        <f>"ZE731CF169"</f>
        <v>ZE731CF169</v>
      </c>
      <c r="C72" s="8" t="s">
        <v>204</v>
      </c>
      <c r="D72" s="9" t="s">
        <v>5</v>
      </c>
      <c r="E72" s="27" t="s">
        <v>1239</v>
      </c>
      <c r="F72" s="9" t="s">
        <v>1075</v>
      </c>
      <c r="G72" s="27" t="s">
        <v>1321</v>
      </c>
      <c r="H72" s="27" t="s">
        <v>1321</v>
      </c>
      <c r="I72" s="34">
        <v>5000</v>
      </c>
      <c r="J72" s="35">
        <v>44345</v>
      </c>
      <c r="K72" s="37">
        <v>44400</v>
      </c>
      <c r="L72" s="34">
        <v>5000</v>
      </c>
    </row>
    <row r="73" spans="1:12" ht="60" x14ac:dyDescent="0.25">
      <c r="A73" s="9">
        <v>70</v>
      </c>
      <c r="B73" s="7" t="str">
        <f>"Z2731CF1A0"</f>
        <v>Z2731CF1A0</v>
      </c>
      <c r="C73" s="8" t="s">
        <v>204</v>
      </c>
      <c r="D73" s="9" t="s">
        <v>5</v>
      </c>
      <c r="E73" s="27" t="s">
        <v>1240</v>
      </c>
      <c r="F73" s="9" t="s">
        <v>1075</v>
      </c>
      <c r="G73" s="27" t="s">
        <v>1322</v>
      </c>
      <c r="H73" s="27" t="s">
        <v>1322</v>
      </c>
      <c r="I73" s="34">
        <v>450</v>
      </c>
      <c r="J73" s="35">
        <v>44344</v>
      </c>
      <c r="K73" s="37">
        <v>44344</v>
      </c>
      <c r="L73" s="34">
        <v>450</v>
      </c>
    </row>
    <row r="74" spans="1:12" ht="75" x14ac:dyDescent="0.25">
      <c r="A74" s="9">
        <v>71</v>
      </c>
      <c r="B74" s="7" t="str">
        <f>"Z5E31D4CED"</f>
        <v>Z5E31D4CED</v>
      </c>
      <c r="C74" s="8" t="s">
        <v>204</v>
      </c>
      <c r="D74" s="9" t="s">
        <v>5</v>
      </c>
      <c r="E74" s="27" t="s">
        <v>1241</v>
      </c>
      <c r="F74" s="9" t="s">
        <v>1075</v>
      </c>
      <c r="G74" s="27" t="s">
        <v>1309</v>
      </c>
      <c r="H74" s="27" t="s">
        <v>1309</v>
      </c>
      <c r="I74" s="34">
        <v>20000</v>
      </c>
      <c r="J74" s="35">
        <v>44343</v>
      </c>
      <c r="K74" s="36"/>
      <c r="L74" s="34">
        <v>10000</v>
      </c>
    </row>
    <row r="75" spans="1:12" ht="30" x14ac:dyDescent="0.25">
      <c r="A75" s="9">
        <v>72</v>
      </c>
      <c r="B75" s="7" t="str">
        <f>"Z6631C66B6"</f>
        <v>Z6631C66B6</v>
      </c>
      <c r="C75" s="8" t="s">
        <v>204</v>
      </c>
      <c r="D75" s="9" t="s">
        <v>5</v>
      </c>
      <c r="E75" s="27" t="s">
        <v>1242</v>
      </c>
      <c r="F75" s="9" t="s">
        <v>1075</v>
      </c>
      <c r="G75" s="27" t="s">
        <v>1323</v>
      </c>
      <c r="H75" s="27" t="s">
        <v>1349</v>
      </c>
      <c r="I75" s="34">
        <v>7795.68</v>
      </c>
      <c r="J75" s="35">
        <v>44341</v>
      </c>
      <c r="K75" s="37">
        <v>45070</v>
      </c>
      <c r="L75" s="34">
        <v>0</v>
      </c>
    </row>
    <row r="76" spans="1:12" ht="45" x14ac:dyDescent="0.25">
      <c r="A76" s="9">
        <v>73</v>
      </c>
      <c r="B76" s="7" t="str">
        <f>"ZC431CF1C8"</f>
        <v>ZC431CF1C8</v>
      </c>
      <c r="C76" s="8" t="s">
        <v>204</v>
      </c>
      <c r="D76" s="9" t="s">
        <v>5</v>
      </c>
      <c r="E76" s="27" t="s">
        <v>1238</v>
      </c>
      <c r="F76" s="9" t="s">
        <v>1075</v>
      </c>
      <c r="G76" s="27" t="s">
        <v>1324</v>
      </c>
      <c r="H76" s="27" t="s">
        <v>1324</v>
      </c>
      <c r="I76" s="34">
        <v>8100</v>
      </c>
      <c r="J76" s="35">
        <v>44340</v>
      </c>
      <c r="K76" s="37">
        <v>44353</v>
      </c>
      <c r="L76" s="34">
        <v>8100</v>
      </c>
    </row>
    <row r="77" spans="1:12" ht="75" x14ac:dyDescent="0.25">
      <c r="A77" s="9">
        <v>74</v>
      </c>
      <c r="B77" s="7" t="str">
        <f>"ZD331D9D7C"</f>
        <v>ZD331D9D7C</v>
      </c>
      <c r="C77" s="8" t="s">
        <v>204</v>
      </c>
      <c r="D77" s="9" t="s">
        <v>5</v>
      </c>
      <c r="E77" s="27" t="s">
        <v>1243</v>
      </c>
      <c r="F77" s="9" t="s">
        <v>1075</v>
      </c>
      <c r="G77" s="27" t="s">
        <v>1325</v>
      </c>
      <c r="H77" s="27" t="s">
        <v>1325</v>
      </c>
      <c r="I77" s="34">
        <v>2210</v>
      </c>
      <c r="J77" s="35">
        <v>44340</v>
      </c>
      <c r="K77" s="36"/>
      <c r="L77" s="34">
        <v>841.06</v>
      </c>
    </row>
    <row r="78" spans="1:12" ht="45" x14ac:dyDescent="0.25">
      <c r="A78" s="9">
        <v>75</v>
      </c>
      <c r="B78" s="7" t="str">
        <f>"Z4D31D9DA5"</f>
        <v>Z4D31D9DA5</v>
      </c>
      <c r="C78" s="8" t="s">
        <v>204</v>
      </c>
      <c r="D78" s="9" t="s">
        <v>5</v>
      </c>
      <c r="E78" s="27" t="s">
        <v>1244</v>
      </c>
      <c r="F78" s="9" t="s">
        <v>1075</v>
      </c>
      <c r="G78" s="27" t="s">
        <v>1300</v>
      </c>
      <c r="H78" s="27" t="s">
        <v>1300</v>
      </c>
      <c r="I78" s="34">
        <v>12000</v>
      </c>
      <c r="J78" s="35">
        <v>44340</v>
      </c>
      <c r="K78" s="36"/>
      <c r="L78" s="34">
        <v>12000</v>
      </c>
    </row>
    <row r="79" spans="1:12" ht="75" x14ac:dyDescent="0.25">
      <c r="A79" s="9">
        <v>76</v>
      </c>
      <c r="B79" s="7" t="str">
        <f>"Z7931CF12D"</f>
        <v>Z7931CF12D</v>
      </c>
      <c r="C79" s="8" t="s">
        <v>204</v>
      </c>
      <c r="D79" s="9" t="s">
        <v>5</v>
      </c>
      <c r="E79" s="27" t="s">
        <v>1245</v>
      </c>
      <c r="F79" s="9" t="s">
        <v>1075</v>
      </c>
      <c r="G79" s="27" t="s">
        <v>1294</v>
      </c>
      <c r="H79" s="27" t="s">
        <v>1294</v>
      </c>
      <c r="I79" s="34">
        <v>5000</v>
      </c>
      <c r="J79" s="35">
        <v>44336</v>
      </c>
      <c r="K79" s="37">
        <v>44367</v>
      </c>
      <c r="L79" s="34">
        <v>5000</v>
      </c>
    </row>
    <row r="80" spans="1:12" ht="30" x14ac:dyDescent="0.25">
      <c r="A80" s="9">
        <v>77</v>
      </c>
      <c r="B80" s="7" t="str">
        <f>"ZB131CF386"</f>
        <v>ZB131CF386</v>
      </c>
      <c r="C80" s="8" t="s">
        <v>204</v>
      </c>
      <c r="D80" s="9" t="s">
        <v>5</v>
      </c>
      <c r="E80" s="27" t="s">
        <v>1246</v>
      </c>
      <c r="F80" s="9" t="s">
        <v>1075</v>
      </c>
      <c r="G80" s="27" t="s">
        <v>1273</v>
      </c>
      <c r="H80" s="27" t="s">
        <v>1273</v>
      </c>
      <c r="I80" s="34">
        <v>300</v>
      </c>
      <c r="J80" s="35">
        <v>44336</v>
      </c>
      <c r="K80" s="36"/>
      <c r="L80" s="34">
        <v>300</v>
      </c>
    </row>
    <row r="81" spans="1:12" ht="30" x14ac:dyDescent="0.25">
      <c r="A81" s="9">
        <v>78</v>
      </c>
      <c r="B81" s="7" t="str">
        <f>"Z7631CF34F"</f>
        <v>Z7631CF34F</v>
      </c>
      <c r="C81" s="8" t="s">
        <v>204</v>
      </c>
      <c r="D81" s="9" t="s">
        <v>5</v>
      </c>
      <c r="E81" s="27" t="s">
        <v>1247</v>
      </c>
      <c r="F81" s="9" t="s">
        <v>1075</v>
      </c>
      <c r="G81" s="27" t="s">
        <v>1326</v>
      </c>
      <c r="H81" s="27" t="s">
        <v>1326</v>
      </c>
      <c r="I81" s="34">
        <v>1000</v>
      </c>
      <c r="J81" s="35">
        <v>44336</v>
      </c>
      <c r="K81" s="36"/>
      <c r="L81" s="34">
        <v>0</v>
      </c>
    </row>
    <row r="82" spans="1:12" ht="30" x14ac:dyDescent="0.25">
      <c r="A82" s="9">
        <v>79</v>
      </c>
      <c r="B82" s="7" t="str">
        <f>"Z5431CF2F8"</f>
        <v>Z5431CF2F8</v>
      </c>
      <c r="C82" s="8" t="s">
        <v>204</v>
      </c>
      <c r="D82" s="9" t="s">
        <v>5</v>
      </c>
      <c r="E82" s="27" t="s">
        <v>1248</v>
      </c>
      <c r="F82" s="9" t="s">
        <v>1075</v>
      </c>
      <c r="G82" s="27" t="s">
        <v>1283</v>
      </c>
      <c r="H82" s="27" t="s">
        <v>1283</v>
      </c>
      <c r="I82" s="34">
        <v>2000</v>
      </c>
      <c r="J82" s="35">
        <v>44335</v>
      </c>
      <c r="K82" s="36"/>
      <c r="L82" s="34">
        <v>1728.5</v>
      </c>
    </row>
    <row r="83" spans="1:12" ht="105" x14ac:dyDescent="0.25">
      <c r="A83" s="9">
        <v>80</v>
      </c>
      <c r="B83" s="7" t="str">
        <f>"Z3331C67AC"</f>
        <v>Z3331C67AC</v>
      </c>
      <c r="C83" s="8" t="s">
        <v>204</v>
      </c>
      <c r="D83" s="9" t="s">
        <v>5</v>
      </c>
      <c r="E83" s="27" t="s">
        <v>1249</v>
      </c>
      <c r="F83" s="9" t="s">
        <v>1075</v>
      </c>
      <c r="G83" s="27" t="s">
        <v>1327</v>
      </c>
      <c r="H83" s="27" t="s">
        <v>1350</v>
      </c>
      <c r="I83" s="34">
        <v>8324.15</v>
      </c>
      <c r="J83" s="35">
        <v>44334</v>
      </c>
      <c r="K83" s="37">
        <v>44344</v>
      </c>
      <c r="L83" s="34">
        <v>8324.15</v>
      </c>
    </row>
    <row r="84" spans="1:12" ht="60" x14ac:dyDescent="0.25">
      <c r="A84" s="9">
        <v>81</v>
      </c>
      <c r="B84" s="7" t="str">
        <f>"Z35319DB38"</f>
        <v>Z35319DB38</v>
      </c>
      <c r="C84" s="8" t="s">
        <v>204</v>
      </c>
      <c r="D84" s="9" t="s">
        <v>5</v>
      </c>
      <c r="E84" s="27" t="s">
        <v>1250</v>
      </c>
      <c r="F84" s="9" t="s">
        <v>1075</v>
      </c>
      <c r="G84" s="27" t="s">
        <v>1328</v>
      </c>
      <c r="H84" s="27" t="s">
        <v>1328</v>
      </c>
      <c r="I84" s="34">
        <v>2000</v>
      </c>
      <c r="J84" s="35">
        <v>44329</v>
      </c>
      <c r="K84" s="37">
        <v>44358</v>
      </c>
      <c r="L84" s="34">
        <v>2000</v>
      </c>
    </row>
    <row r="85" spans="1:12" ht="45" x14ac:dyDescent="0.25">
      <c r="A85" s="9">
        <v>82</v>
      </c>
      <c r="B85" s="7" t="str">
        <f>"Z5631B21C9"</f>
        <v>Z5631B21C9</v>
      </c>
      <c r="C85" s="8" t="s">
        <v>204</v>
      </c>
      <c r="D85" s="9" t="s">
        <v>5</v>
      </c>
      <c r="E85" s="27" t="s">
        <v>1251</v>
      </c>
      <c r="F85" s="9" t="s">
        <v>1075</v>
      </c>
      <c r="G85" s="27" t="s">
        <v>1299</v>
      </c>
      <c r="H85" s="27" t="s">
        <v>1299</v>
      </c>
      <c r="I85" s="34">
        <v>800</v>
      </c>
      <c r="J85" s="35">
        <v>44329</v>
      </c>
      <c r="K85" s="36"/>
      <c r="L85" s="34">
        <v>800</v>
      </c>
    </row>
    <row r="86" spans="1:12" ht="30" x14ac:dyDescent="0.25">
      <c r="A86" s="9">
        <v>83</v>
      </c>
      <c r="B86" s="7" t="str">
        <f>"ZD631CF3B1"</f>
        <v>ZD631CF3B1</v>
      </c>
      <c r="C86" s="8" t="s">
        <v>204</v>
      </c>
      <c r="D86" s="9" t="s">
        <v>5</v>
      </c>
      <c r="E86" s="27" t="s">
        <v>1252</v>
      </c>
      <c r="F86" s="9" t="s">
        <v>1075</v>
      </c>
      <c r="G86" s="27" t="s">
        <v>1329</v>
      </c>
      <c r="H86" s="27" t="s">
        <v>1329</v>
      </c>
      <c r="I86" s="34">
        <v>250</v>
      </c>
      <c r="J86" s="35">
        <v>44323</v>
      </c>
      <c r="K86" s="37">
        <v>44323</v>
      </c>
      <c r="L86" s="34">
        <v>250</v>
      </c>
    </row>
    <row r="87" spans="1:12" ht="30" x14ac:dyDescent="0.25">
      <c r="A87" s="9">
        <v>84</v>
      </c>
      <c r="B87" s="7" t="str">
        <f>"Z0731A38B6"</f>
        <v>Z0731A38B6</v>
      </c>
      <c r="C87" s="8" t="s">
        <v>204</v>
      </c>
      <c r="D87" s="9" t="s">
        <v>5</v>
      </c>
      <c r="E87" s="27" t="s">
        <v>1253</v>
      </c>
      <c r="F87" s="9" t="s">
        <v>1075</v>
      </c>
      <c r="G87" s="27" t="s">
        <v>1330</v>
      </c>
      <c r="H87" s="27" t="s">
        <v>1330</v>
      </c>
      <c r="I87" s="34">
        <v>610</v>
      </c>
      <c r="J87" s="35">
        <v>44323</v>
      </c>
      <c r="K87" s="36"/>
      <c r="L87" s="34">
        <v>580</v>
      </c>
    </row>
    <row r="88" spans="1:12" ht="75" x14ac:dyDescent="0.25">
      <c r="A88" s="9">
        <v>85</v>
      </c>
      <c r="B88" s="7" t="str">
        <f>"862075366C"</f>
        <v>862075366C</v>
      </c>
      <c r="C88" s="8" t="s">
        <v>204</v>
      </c>
      <c r="D88" s="9" t="s">
        <v>5</v>
      </c>
      <c r="E88" s="27" t="s">
        <v>1254</v>
      </c>
      <c r="F88" s="9" t="s">
        <v>1070</v>
      </c>
      <c r="G88" s="27" t="s">
        <v>1331</v>
      </c>
      <c r="H88" s="27" t="s">
        <v>1351</v>
      </c>
      <c r="I88" s="34">
        <v>58740</v>
      </c>
      <c r="J88" s="35">
        <v>44312</v>
      </c>
      <c r="K88" s="37">
        <v>45407</v>
      </c>
      <c r="L88" s="34">
        <v>9790.02</v>
      </c>
    </row>
    <row r="89" spans="1:12" ht="30" x14ac:dyDescent="0.25">
      <c r="A89" s="9">
        <v>86</v>
      </c>
      <c r="B89" s="7" t="str">
        <f>"ZB83170F7D"</f>
        <v>ZB83170F7D</v>
      </c>
      <c r="C89" s="8" t="s">
        <v>204</v>
      </c>
      <c r="D89" s="9" t="s">
        <v>5</v>
      </c>
      <c r="E89" s="27" t="s">
        <v>1255</v>
      </c>
      <c r="F89" s="9" t="s">
        <v>1075</v>
      </c>
      <c r="G89" s="27" t="s">
        <v>1332</v>
      </c>
      <c r="H89" s="27" t="s">
        <v>1332</v>
      </c>
      <c r="I89" s="34">
        <v>132</v>
      </c>
      <c r="J89" s="35">
        <v>44307</v>
      </c>
      <c r="K89" s="37">
        <v>44307</v>
      </c>
      <c r="L89" s="34">
        <v>132</v>
      </c>
    </row>
    <row r="90" spans="1:12" ht="45" x14ac:dyDescent="0.25">
      <c r="A90" s="9">
        <v>87</v>
      </c>
      <c r="B90" s="7" t="str">
        <f>"Z893169DD5"</f>
        <v>Z893169DD5</v>
      </c>
      <c r="C90" s="8" t="s">
        <v>204</v>
      </c>
      <c r="D90" s="9" t="s">
        <v>5</v>
      </c>
      <c r="E90" s="27" t="s">
        <v>909</v>
      </c>
      <c r="F90" s="9" t="s">
        <v>1075</v>
      </c>
      <c r="G90" s="27" t="s">
        <v>1333</v>
      </c>
      <c r="H90" s="27" t="s">
        <v>1333</v>
      </c>
      <c r="I90" s="34">
        <v>375</v>
      </c>
      <c r="J90" s="35">
        <v>44306</v>
      </c>
      <c r="K90" s="37">
        <v>44637</v>
      </c>
      <c r="L90" s="34">
        <v>0</v>
      </c>
    </row>
    <row r="91" spans="1:12" ht="120" x14ac:dyDescent="0.25">
      <c r="A91" s="9">
        <v>88</v>
      </c>
      <c r="B91" s="7" t="str">
        <f>"Z8F316172A"</f>
        <v>Z8F316172A</v>
      </c>
      <c r="C91" s="8" t="s">
        <v>204</v>
      </c>
      <c r="D91" s="9" t="s">
        <v>5</v>
      </c>
      <c r="E91" s="27" t="s">
        <v>13</v>
      </c>
      <c r="F91" s="9" t="s">
        <v>1075</v>
      </c>
      <c r="G91" s="27" t="s">
        <v>1334</v>
      </c>
      <c r="H91" s="27" t="s">
        <v>1352</v>
      </c>
      <c r="I91" s="34">
        <v>20500</v>
      </c>
      <c r="J91" s="35">
        <v>44301</v>
      </c>
      <c r="K91" s="37">
        <v>44330</v>
      </c>
      <c r="L91" s="34">
        <v>11960</v>
      </c>
    </row>
    <row r="92" spans="1:12" ht="75" x14ac:dyDescent="0.25">
      <c r="A92" s="9">
        <v>89</v>
      </c>
      <c r="B92" s="7" t="str">
        <f>"ZC831CF0E6"</f>
        <v>ZC831CF0E6</v>
      </c>
      <c r="C92" s="8" t="s">
        <v>204</v>
      </c>
      <c r="D92" s="9" t="s">
        <v>5</v>
      </c>
      <c r="E92" s="27" t="s">
        <v>1256</v>
      </c>
      <c r="F92" s="9" t="s">
        <v>1075</v>
      </c>
      <c r="G92" s="27" t="s">
        <v>1335</v>
      </c>
      <c r="H92" s="27" t="s">
        <v>1335</v>
      </c>
      <c r="I92" s="34">
        <v>15300</v>
      </c>
      <c r="J92" s="35">
        <v>44287</v>
      </c>
      <c r="K92" s="37">
        <v>44408</v>
      </c>
      <c r="L92" s="34">
        <v>15300</v>
      </c>
    </row>
    <row r="93" spans="1:12" ht="60" x14ac:dyDescent="0.25">
      <c r="A93" s="9">
        <v>90</v>
      </c>
      <c r="B93" s="7" t="str">
        <f>"ZF4312DF57"</f>
        <v>ZF4312DF57</v>
      </c>
      <c r="C93" s="8" t="s">
        <v>204</v>
      </c>
      <c r="D93" s="9" t="s">
        <v>5</v>
      </c>
      <c r="E93" s="27" t="s">
        <v>824</v>
      </c>
      <c r="F93" s="9" t="s">
        <v>1075</v>
      </c>
      <c r="G93" s="27" t="s">
        <v>1336</v>
      </c>
      <c r="H93" s="27" t="s">
        <v>1336</v>
      </c>
      <c r="I93" s="34">
        <v>531.73</v>
      </c>
      <c r="J93" s="35">
        <v>44284</v>
      </c>
      <c r="K93" s="36"/>
      <c r="L93" s="34">
        <v>390.09</v>
      </c>
    </row>
    <row r="94" spans="1:12" ht="30" x14ac:dyDescent="0.25">
      <c r="A94" s="9">
        <v>91</v>
      </c>
      <c r="B94" s="7" t="str">
        <f>"ZF031134BD"</f>
        <v>ZF031134BD</v>
      </c>
      <c r="C94" s="8" t="s">
        <v>204</v>
      </c>
      <c r="D94" s="9" t="s">
        <v>5</v>
      </c>
      <c r="E94" s="27" t="s">
        <v>1257</v>
      </c>
      <c r="F94" s="9" t="s">
        <v>1075</v>
      </c>
      <c r="G94" s="27" t="s">
        <v>1337</v>
      </c>
      <c r="H94" s="27" t="s">
        <v>1337</v>
      </c>
      <c r="I94" s="34">
        <v>4001</v>
      </c>
      <c r="J94" s="35">
        <v>44274</v>
      </c>
      <c r="K94" s="36"/>
      <c r="L94" s="34">
        <v>4001</v>
      </c>
    </row>
    <row r="95" spans="1:12" ht="135" x14ac:dyDescent="0.25">
      <c r="A95" s="9">
        <v>92</v>
      </c>
      <c r="B95" s="7" t="str">
        <f>"Z1130F6A90"</f>
        <v>Z1130F6A90</v>
      </c>
      <c r="C95" s="8" t="s">
        <v>204</v>
      </c>
      <c r="D95" s="9" t="s">
        <v>5</v>
      </c>
      <c r="E95" s="27" t="s">
        <v>1258</v>
      </c>
      <c r="F95" s="9" t="s">
        <v>1075</v>
      </c>
      <c r="G95" s="27" t="s">
        <v>1338</v>
      </c>
      <c r="H95" s="27" t="s">
        <v>1338</v>
      </c>
      <c r="I95" s="34">
        <v>11000</v>
      </c>
      <c r="J95" s="35">
        <v>44270</v>
      </c>
      <c r="K95" s="37">
        <v>44408</v>
      </c>
      <c r="L95" s="34">
        <v>11000</v>
      </c>
    </row>
    <row r="96" spans="1:12" ht="75" x14ac:dyDescent="0.25">
      <c r="A96" s="9">
        <v>93</v>
      </c>
      <c r="B96" s="7" t="str">
        <f>"ZE530F6AD6"</f>
        <v>ZE530F6AD6</v>
      </c>
      <c r="C96" s="8" t="s">
        <v>204</v>
      </c>
      <c r="D96" s="9" t="s">
        <v>5</v>
      </c>
      <c r="E96" s="27" t="s">
        <v>1259</v>
      </c>
      <c r="F96" s="9" t="s">
        <v>1075</v>
      </c>
      <c r="G96" s="27" t="s">
        <v>1299</v>
      </c>
      <c r="H96" s="27" t="s">
        <v>1299</v>
      </c>
      <c r="I96" s="34">
        <v>6960</v>
      </c>
      <c r="J96" s="35">
        <v>44266</v>
      </c>
      <c r="K96" s="36"/>
      <c r="L96" s="34">
        <v>6960</v>
      </c>
    </row>
    <row r="97" spans="1:12" ht="30" x14ac:dyDescent="0.25">
      <c r="A97" s="9">
        <v>94</v>
      </c>
      <c r="B97" s="7" t="str">
        <f>"ZEF30E61DD"</f>
        <v>ZEF30E61DD</v>
      </c>
      <c r="C97" s="8" t="s">
        <v>204</v>
      </c>
      <c r="D97" s="9" t="s">
        <v>5</v>
      </c>
      <c r="E97" s="27" t="s">
        <v>1260</v>
      </c>
      <c r="F97" s="9" t="s">
        <v>1075</v>
      </c>
      <c r="G97" s="27" t="s">
        <v>1339</v>
      </c>
      <c r="H97" s="27" t="s">
        <v>1339</v>
      </c>
      <c r="I97" s="34">
        <v>2160</v>
      </c>
      <c r="J97" s="35">
        <v>44260</v>
      </c>
      <c r="K97" s="37">
        <v>45355</v>
      </c>
      <c r="L97" s="34">
        <v>2160</v>
      </c>
    </row>
    <row r="98" spans="1:12" ht="30" x14ac:dyDescent="0.25">
      <c r="A98" s="9">
        <v>95</v>
      </c>
      <c r="B98" s="7" t="str">
        <f>"Z83322B970"</f>
        <v>Z83322B970</v>
      </c>
      <c r="C98" s="8" t="s">
        <v>204</v>
      </c>
      <c r="D98" s="9" t="s">
        <v>5</v>
      </c>
      <c r="E98" s="27" t="s">
        <v>1261</v>
      </c>
      <c r="F98" s="9" t="s">
        <v>1075</v>
      </c>
      <c r="G98" s="27" t="s">
        <v>1340</v>
      </c>
      <c r="H98" s="27" t="s">
        <v>1340</v>
      </c>
      <c r="I98" s="34">
        <v>10080</v>
      </c>
      <c r="J98" s="35">
        <v>44260</v>
      </c>
      <c r="K98" s="37">
        <v>44624</v>
      </c>
      <c r="L98" s="34">
        <v>5040</v>
      </c>
    </row>
    <row r="99" spans="1:12" ht="105" x14ac:dyDescent="0.25">
      <c r="A99" s="9">
        <v>96</v>
      </c>
      <c r="B99" s="7" t="str">
        <f>"Z9C309131D"</f>
        <v>Z9C309131D</v>
      </c>
      <c r="C99" s="8" t="s">
        <v>204</v>
      </c>
      <c r="D99" s="9" t="s">
        <v>5</v>
      </c>
      <c r="E99" s="27" t="s">
        <v>1262</v>
      </c>
      <c r="F99" s="9" t="s">
        <v>1107</v>
      </c>
      <c r="G99" s="27" t="s">
        <v>1341</v>
      </c>
      <c r="H99" s="27" t="s">
        <v>1353</v>
      </c>
      <c r="I99" s="34">
        <v>5795.6</v>
      </c>
      <c r="J99" s="35">
        <v>44258</v>
      </c>
      <c r="K99" s="37">
        <v>44288</v>
      </c>
      <c r="L99" s="34">
        <v>5795.6</v>
      </c>
    </row>
    <row r="100" spans="1:12" ht="135" x14ac:dyDescent="0.25">
      <c r="A100" s="9">
        <v>97</v>
      </c>
      <c r="B100" s="7" t="str">
        <f>"ZCC3077F5A"</f>
        <v>ZCC3077F5A</v>
      </c>
      <c r="C100" s="8" t="s">
        <v>204</v>
      </c>
      <c r="D100" s="9" t="s">
        <v>5</v>
      </c>
      <c r="E100" s="27" t="s">
        <v>1263</v>
      </c>
      <c r="F100" s="9" t="s">
        <v>1067</v>
      </c>
      <c r="G100" s="27" t="s">
        <v>1342</v>
      </c>
      <c r="H100" s="27" t="s">
        <v>1342</v>
      </c>
      <c r="I100" s="34">
        <v>9029</v>
      </c>
      <c r="J100" s="35">
        <v>44236</v>
      </c>
      <c r="K100" s="36"/>
      <c r="L100" s="34">
        <v>9029</v>
      </c>
    </row>
    <row r="101" spans="1:12" ht="45" x14ac:dyDescent="0.25">
      <c r="A101" s="9">
        <v>98</v>
      </c>
      <c r="B101" s="7" t="str">
        <f>"ZCC3086D9B"</f>
        <v>ZCC3086D9B</v>
      </c>
      <c r="C101" s="8" t="s">
        <v>204</v>
      </c>
      <c r="D101" s="9" t="s">
        <v>5</v>
      </c>
      <c r="E101" s="27" t="s">
        <v>1264</v>
      </c>
      <c r="F101" s="9" t="s">
        <v>1075</v>
      </c>
      <c r="G101" s="27" t="s">
        <v>1343</v>
      </c>
      <c r="H101" s="27" t="s">
        <v>1343</v>
      </c>
      <c r="I101" s="34">
        <v>10006.08</v>
      </c>
      <c r="J101" s="35">
        <v>44236</v>
      </c>
      <c r="K101" s="36"/>
      <c r="L101" s="34">
        <v>4280.37</v>
      </c>
    </row>
    <row r="102" spans="1:12" ht="120" x14ac:dyDescent="0.25">
      <c r="A102" s="9">
        <v>99</v>
      </c>
      <c r="B102" s="7" t="str">
        <f>"8617922635"</f>
        <v>8617922635</v>
      </c>
      <c r="C102" s="8" t="s">
        <v>204</v>
      </c>
      <c r="D102" s="9" t="s">
        <v>5</v>
      </c>
      <c r="E102" s="27" t="s">
        <v>1265</v>
      </c>
      <c r="F102" s="9" t="s">
        <v>1075</v>
      </c>
      <c r="G102" s="27" t="s">
        <v>1299</v>
      </c>
      <c r="H102" s="27" t="s">
        <v>1299</v>
      </c>
      <c r="I102" s="34">
        <v>65160</v>
      </c>
      <c r="J102" s="35">
        <v>44236</v>
      </c>
      <c r="K102" s="36"/>
      <c r="L102" s="34">
        <v>48870</v>
      </c>
    </row>
    <row r="103" spans="1:12" ht="240" x14ac:dyDescent="0.25">
      <c r="A103" s="9">
        <v>100</v>
      </c>
      <c r="B103" s="7" t="str">
        <f>"845461375B"</f>
        <v>845461375B</v>
      </c>
      <c r="C103" s="8" t="s">
        <v>204</v>
      </c>
      <c r="D103" s="9" t="s">
        <v>5</v>
      </c>
      <c r="E103" s="27" t="s">
        <v>1051</v>
      </c>
      <c r="F103" s="9" t="s">
        <v>1070</v>
      </c>
      <c r="G103" s="39" t="s">
        <v>1071</v>
      </c>
      <c r="H103" s="27" t="s">
        <v>1354</v>
      </c>
      <c r="I103" s="34">
        <v>81143.210000000006</v>
      </c>
      <c r="J103" s="35">
        <v>44223</v>
      </c>
      <c r="K103" s="37">
        <v>44952</v>
      </c>
      <c r="L103" s="34">
        <v>30766.83</v>
      </c>
    </row>
    <row r="104" spans="1:12" ht="60" x14ac:dyDescent="0.25">
      <c r="A104" s="9">
        <v>101</v>
      </c>
      <c r="B104" s="7" t="str">
        <f>"Z853059B79"</f>
        <v>Z853059B79</v>
      </c>
      <c r="C104" s="8" t="s">
        <v>204</v>
      </c>
      <c r="D104" s="9" t="s">
        <v>5</v>
      </c>
      <c r="E104" s="27" t="s">
        <v>824</v>
      </c>
      <c r="F104" s="9" t="s">
        <v>1075</v>
      </c>
      <c r="G104" s="27" t="s">
        <v>1344</v>
      </c>
      <c r="H104" s="27" t="s">
        <v>1344</v>
      </c>
      <c r="I104" s="34">
        <v>360.36</v>
      </c>
      <c r="J104" s="35">
        <v>44221</v>
      </c>
      <c r="K104" s="36"/>
      <c r="L104" s="34">
        <v>308.89999999999998</v>
      </c>
    </row>
    <row r="105" spans="1:12" ht="30" x14ac:dyDescent="0.25">
      <c r="A105" s="9">
        <v>102</v>
      </c>
      <c r="B105" s="7" t="str">
        <f>"Z333032480"</f>
        <v>Z333032480</v>
      </c>
      <c r="C105" s="8" t="s">
        <v>204</v>
      </c>
      <c r="D105" s="9" t="s">
        <v>5</v>
      </c>
      <c r="E105" s="27" t="s">
        <v>1266</v>
      </c>
      <c r="F105" s="9" t="s">
        <v>1075</v>
      </c>
      <c r="G105" s="27" t="s">
        <v>1345</v>
      </c>
      <c r="H105" s="27" t="s">
        <v>1345</v>
      </c>
      <c r="I105" s="34">
        <v>1831.5</v>
      </c>
      <c r="J105" s="35">
        <v>44215</v>
      </c>
      <c r="K105" s="36"/>
      <c r="L105" s="34">
        <v>1794</v>
      </c>
    </row>
    <row r="106" spans="1:12" ht="75" x14ac:dyDescent="0.25">
      <c r="A106" s="9">
        <v>103</v>
      </c>
      <c r="B106" s="7" t="str">
        <f>"Z0030371F0"</f>
        <v>Z0030371F0</v>
      </c>
      <c r="C106" s="8" t="s">
        <v>204</v>
      </c>
      <c r="D106" s="9" t="s">
        <v>5</v>
      </c>
      <c r="E106" s="27" t="s">
        <v>1177</v>
      </c>
      <c r="F106" s="9" t="s">
        <v>1075</v>
      </c>
      <c r="G106" s="27" t="s">
        <v>1271</v>
      </c>
      <c r="H106" s="27" t="s">
        <v>1271</v>
      </c>
      <c r="I106" s="34">
        <v>5715.19</v>
      </c>
      <c r="J106" s="35">
        <v>44214</v>
      </c>
      <c r="K106" s="36"/>
      <c r="L106" s="34">
        <v>5715.19</v>
      </c>
    </row>
    <row r="107" spans="1:12" s="6" customFormat="1" ht="90" x14ac:dyDescent="0.25">
      <c r="A107" s="10">
        <v>104</v>
      </c>
      <c r="B107" s="10" t="s">
        <v>940</v>
      </c>
      <c r="C107" s="11" t="s">
        <v>204</v>
      </c>
      <c r="D107" s="10" t="s">
        <v>5</v>
      </c>
      <c r="E107" s="13" t="s">
        <v>941</v>
      </c>
      <c r="F107" s="10" t="s">
        <v>1075</v>
      </c>
      <c r="G107" s="13" t="s">
        <v>1076</v>
      </c>
      <c r="H107" s="13" t="s">
        <v>1076</v>
      </c>
      <c r="I107" s="40">
        <v>900</v>
      </c>
      <c r="J107" s="41">
        <v>44186</v>
      </c>
      <c r="K107" s="42" t="s">
        <v>1077</v>
      </c>
      <c r="L107" s="43">
        <v>900</v>
      </c>
    </row>
    <row r="108" spans="1:12" s="6" customFormat="1" ht="105" x14ac:dyDescent="0.25">
      <c r="A108" s="10">
        <v>105</v>
      </c>
      <c r="B108" s="10">
        <v>8284973002</v>
      </c>
      <c r="C108" s="11" t="s">
        <v>204</v>
      </c>
      <c r="D108" s="10" t="s">
        <v>5</v>
      </c>
      <c r="E108" s="13" t="s">
        <v>1047</v>
      </c>
      <c r="F108" s="10" t="s">
        <v>1070</v>
      </c>
      <c r="G108" s="13" t="s">
        <v>1078</v>
      </c>
      <c r="H108" s="13" t="s">
        <v>1079</v>
      </c>
      <c r="I108" s="40">
        <v>149522.99</v>
      </c>
      <c r="J108" s="41">
        <v>44185</v>
      </c>
      <c r="K108" s="41">
        <v>45279</v>
      </c>
      <c r="L108" s="43">
        <v>45305.25</v>
      </c>
    </row>
    <row r="109" spans="1:12" s="6" customFormat="1" ht="60" x14ac:dyDescent="0.25">
      <c r="A109" s="10">
        <v>106</v>
      </c>
      <c r="B109" s="10" t="s">
        <v>942</v>
      </c>
      <c r="C109" s="11" t="s">
        <v>204</v>
      </c>
      <c r="D109" s="10" t="s">
        <v>5</v>
      </c>
      <c r="E109" s="13" t="s">
        <v>943</v>
      </c>
      <c r="F109" s="10" t="s">
        <v>1075</v>
      </c>
      <c r="G109" s="13" t="s">
        <v>944</v>
      </c>
      <c r="H109" s="13" t="s">
        <v>944</v>
      </c>
      <c r="I109" s="40">
        <v>650</v>
      </c>
      <c r="J109" s="41">
        <v>44172</v>
      </c>
      <c r="K109" s="42" t="s">
        <v>1080</v>
      </c>
      <c r="L109" s="43">
        <v>650</v>
      </c>
    </row>
    <row r="110" spans="1:12" s="6" customFormat="1" ht="105" x14ac:dyDescent="0.25">
      <c r="A110" s="10">
        <v>107</v>
      </c>
      <c r="B110" s="10" t="s">
        <v>945</v>
      </c>
      <c r="C110" s="11" t="s">
        <v>204</v>
      </c>
      <c r="D110" s="10" t="s">
        <v>5</v>
      </c>
      <c r="E110" s="13" t="s">
        <v>946</v>
      </c>
      <c r="F110" s="10" t="s">
        <v>1075</v>
      </c>
      <c r="G110" s="13" t="s">
        <v>1081</v>
      </c>
      <c r="H110" s="13" t="s">
        <v>1079</v>
      </c>
      <c r="I110" s="40">
        <v>13259.4</v>
      </c>
      <c r="J110" s="41">
        <v>44169</v>
      </c>
      <c r="K110" s="41">
        <v>44203</v>
      </c>
      <c r="L110" s="43">
        <v>13259.4</v>
      </c>
    </row>
    <row r="111" spans="1:12" s="6" customFormat="1" ht="36.75" customHeight="1" x14ac:dyDescent="0.25">
      <c r="A111" s="10">
        <v>108</v>
      </c>
      <c r="B111" s="10" t="s">
        <v>947</v>
      </c>
      <c r="C111" s="11" t="s">
        <v>204</v>
      </c>
      <c r="D111" s="10" t="s">
        <v>5</v>
      </c>
      <c r="E111" s="13" t="s">
        <v>948</v>
      </c>
      <c r="F111" s="10" t="s">
        <v>1075</v>
      </c>
      <c r="G111" s="13" t="s">
        <v>890</v>
      </c>
      <c r="H111" s="13" t="s">
        <v>1082</v>
      </c>
      <c r="I111" s="40">
        <v>21978</v>
      </c>
      <c r="J111" s="41">
        <v>44169</v>
      </c>
      <c r="K111" s="41">
        <v>44203</v>
      </c>
      <c r="L111" s="43">
        <v>21978</v>
      </c>
    </row>
    <row r="112" spans="1:12" s="6" customFormat="1" ht="45" x14ac:dyDescent="0.25">
      <c r="A112" s="10">
        <v>109</v>
      </c>
      <c r="B112" s="10" t="s">
        <v>949</v>
      </c>
      <c r="C112" s="11" t="s">
        <v>204</v>
      </c>
      <c r="D112" s="10" t="s">
        <v>5</v>
      </c>
      <c r="E112" s="13" t="s">
        <v>950</v>
      </c>
      <c r="F112" s="10" t="s">
        <v>1075</v>
      </c>
      <c r="G112" s="13" t="s">
        <v>951</v>
      </c>
      <c r="H112" s="13" t="s">
        <v>1083</v>
      </c>
      <c r="I112" s="40">
        <v>12600</v>
      </c>
      <c r="J112" s="41">
        <v>44136</v>
      </c>
      <c r="K112" s="41">
        <v>44500</v>
      </c>
      <c r="L112" s="43">
        <v>12600</v>
      </c>
    </row>
    <row r="113" spans="1:12" s="6" customFormat="1" ht="34.5" customHeight="1" x14ac:dyDescent="0.25">
      <c r="A113" s="10">
        <v>110</v>
      </c>
      <c r="B113" s="10" t="s">
        <v>952</v>
      </c>
      <c r="C113" s="11" t="s">
        <v>204</v>
      </c>
      <c r="D113" s="10" t="s">
        <v>5</v>
      </c>
      <c r="E113" s="13" t="s">
        <v>953</v>
      </c>
      <c r="F113" s="10" t="s">
        <v>1075</v>
      </c>
      <c r="G113" s="13" t="s">
        <v>954</v>
      </c>
      <c r="H113" s="13" t="s">
        <v>1084</v>
      </c>
      <c r="I113" s="40">
        <v>7550</v>
      </c>
      <c r="J113" s="41">
        <v>44168</v>
      </c>
      <c r="K113" s="41">
        <v>44168</v>
      </c>
      <c r="L113" s="43">
        <v>7445</v>
      </c>
    </row>
    <row r="114" spans="1:12" s="6" customFormat="1" ht="45" x14ac:dyDescent="0.25">
      <c r="A114" s="10">
        <v>111</v>
      </c>
      <c r="B114" s="10" t="s">
        <v>955</v>
      </c>
      <c r="C114" s="11" t="s">
        <v>204</v>
      </c>
      <c r="D114" s="10" t="s">
        <v>5</v>
      </c>
      <c r="E114" s="13" t="s">
        <v>956</v>
      </c>
      <c r="F114" s="10" t="s">
        <v>1075</v>
      </c>
      <c r="G114" s="13" t="s">
        <v>957</v>
      </c>
      <c r="H114" s="13" t="s">
        <v>1085</v>
      </c>
      <c r="I114" s="40">
        <v>900</v>
      </c>
      <c r="J114" s="41">
        <v>44168</v>
      </c>
      <c r="K114" s="41">
        <v>44168</v>
      </c>
      <c r="L114" s="43">
        <v>900</v>
      </c>
    </row>
    <row r="115" spans="1:12" s="6" customFormat="1" ht="60" x14ac:dyDescent="0.25">
      <c r="A115" s="10">
        <v>112</v>
      </c>
      <c r="B115" s="10" t="s">
        <v>958</v>
      </c>
      <c r="C115" s="11" t="s">
        <v>204</v>
      </c>
      <c r="D115" s="10" t="s">
        <v>5</v>
      </c>
      <c r="E115" s="13" t="s">
        <v>959</v>
      </c>
      <c r="F115" s="10" t="s">
        <v>1075</v>
      </c>
      <c r="G115" s="13" t="s">
        <v>960</v>
      </c>
      <c r="H115" s="13" t="s">
        <v>1086</v>
      </c>
      <c r="I115" s="40">
        <v>350</v>
      </c>
      <c r="J115" s="41">
        <v>44168</v>
      </c>
      <c r="K115" s="41">
        <v>44168</v>
      </c>
      <c r="L115" s="43">
        <v>350</v>
      </c>
    </row>
    <row r="116" spans="1:12" s="6" customFormat="1" ht="45" x14ac:dyDescent="0.25">
      <c r="A116" s="10">
        <v>113</v>
      </c>
      <c r="B116" s="10" t="s">
        <v>961</v>
      </c>
      <c r="C116" s="11" t="s">
        <v>204</v>
      </c>
      <c r="D116" s="10" t="s">
        <v>5</v>
      </c>
      <c r="E116" s="13" t="s">
        <v>962</v>
      </c>
      <c r="F116" s="10" t="s">
        <v>1075</v>
      </c>
      <c r="G116" s="13" t="s">
        <v>963</v>
      </c>
      <c r="H116" s="13" t="s">
        <v>1087</v>
      </c>
      <c r="I116" s="40">
        <v>1100</v>
      </c>
      <c r="J116" s="41">
        <v>44168</v>
      </c>
      <c r="K116" s="41">
        <v>44168</v>
      </c>
      <c r="L116" s="43">
        <v>1100</v>
      </c>
    </row>
    <row r="117" spans="1:12" s="6" customFormat="1" ht="60" x14ac:dyDescent="0.25">
      <c r="A117" s="10">
        <v>114</v>
      </c>
      <c r="B117" s="10" t="s">
        <v>964</v>
      </c>
      <c r="C117" s="11" t="s">
        <v>204</v>
      </c>
      <c r="D117" s="10" t="s">
        <v>5</v>
      </c>
      <c r="E117" s="13" t="s">
        <v>959</v>
      </c>
      <c r="F117" s="10" t="s">
        <v>1075</v>
      </c>
      <c r="G117" s="13" t="s">
        <v>965</v>
      </c>
      <c r="H117" s="13" t="s">
        <v>1088</v>
      </c>
      <c r="I117" s="40">
        <v>364</v>
      </c>
      <c r="J117" s="41">
        <v>44168</v>
      </c>
      <c r="K117" s="41">
        <v>44168</v>
      </c>
      <c r="L117" s="43">
        <v>364</v>
      </c>
    </row>
    <row r="118" spans="1:12" s="6" customFormat="1" ht="60" x14ac:dyDescent="0.25">
      <c r="A118" s="10">
        <v>115</v>
      </c>
      <c r="B118" s="10" t="s">
        <v>966</v>
      </c>
      <c r="C118" s="11" t="s">
        <v>204</v>
      </c>
      <c r="D118" s="10" t="s">
        <v>5</v>
      </c>
      <c r="E118" s="13" t="s">
        <v>959</v>
      </c>
      <c r="F118" s="10" t="s">
        <v>1075</v>
      </c>
      <c r="G118" s="13" t="s">
        <v>967</v>
      </c>
      <c r="H118" s="13" t="s">
        <v>1089</v>
      </c>
      <c r="I118" s="40">
        <v>1620</v>
      </c>
      <c r="J118" s="41">
        <v>44168</v>
      </c>
      <c r="K118" s="41">
        <v>44168</v>
      </c>
      <c r="L118" s="43">
        <v>756</v>
      </c>
    </row>
    <row r="119" spans="1:12" s="6" customFormat="1" ht="60" x14ac:dyDescent="0.25">
      <c r="A119" s="10">
        <v>116</v>
      </c>
      <c r="B119" s="10" t="s">
        <v>968</v>
      </c>
      <c r="C119" s="11" t="s">
        <v>204</v>
      </c>
      <c r="D119" s="10" t="s">
        <v>5</v>
      </c>
      <c r="E119" s="13" t="s">
        <v>959</v>
      </c>
      <c r="F119" s="10" t="s">
        <v>1075</v>
      </c>
      <c r="G119" s="13" t="s">
        <v>969</v>
      </c>
      <c r="H119" s="13" t="s">
        <v>1090</v>
      </c>
      <c r="I119" s="40">
        <v>2000</v>
      </c>
      <c r="J119" s="41">
        <v>44168</v>
      </c>
      <c r="K119" s="41">
        <v>44168</v>
      </c>
      <c r="L119" s="43">
        <v>2000</v>
      </c>
    </row>
    <row r="120" spans="1:12" s="6" customFormat="1" ht="40.5" customHeight="1" x14ac:dyDescent="0.25">
      <c r="A120" s="10">
        <v>117</v>
      </c>
      <c r="B120" s="10" t="s">
        <v>970</v>
      </c>
      <c r="C120" s="11" t="s">
        <v>204</v>
      </c>
      <c r="D120" s="10" t="s">
        <v>5</v>
      </c>
      <c r="E120" s="13" t="s">
        <v>971</v>
      </c>
      <c r="F120" s="10" t="s">
        <v>1075</v>
      </c>
      <c r="G120" s="13" t="s">
        <v>972</v>
      </c>
      <c r="H120" s="13" t="s">
        <v>1091</v>
      </c>
      <c r="I120" s="40">
        <v>800</v>
      </c>
      <c r="J120" s="41">
        <v>44168</v>
      </c>
      <c r="K120" s="41">
        <v>44168</v>
      </c>
      <c r="L120" s="43">
        <v>800</v>
      </c>
    </row>
    <row r="121" spans="1:12" s="6" customFormat="1" ht="45" x14ac:dyDescent="0.25">
      <c r="A121" s="10">
        <v>118</v>
      </c>
      <c r="B121" s="10" t="s">
        <v>973</v>
      </c>
      <c r="C121" s="11" t="s">
        <v>204</v>
      </c>
      <c r="D121" s="10" t="s">
        <v>5</v>
      </c>
      <c r="E121" s="13" t="s">
        <v>974</v>
      </c>
      <c r="F121" s="10" t="s">
        <v>1075</v>
      </c>
      <c r="G121" s="13" t="s">
        <v>975</v>
      </c>
      <c r="H121" s="13" t="s">
        <v>1092</v>
      </c>
      <c r="I121" s="40">
        <v>38000</v>
      </c>
      <c r="J121" s="41">
        <v>44168</v>
      </c>
      <c r="K121" s="41">
        <v>44168</v>
      </c>
      <c r="L121" s="43">
        <v>33777.760000000002</v>
      </c>
    </row>
    <row r="122" spans="1:12" s="6" customFormat="1" ht="45" x14ac:dyDescent="0.25">
      <c r="A122" s="10">
        <v>119</v>
      </c>
      <c r="B122" s="10" t="s">
        <v>976</v>
      </c>
      <c r="C122" s="11" t="s">
        <v>204</v>
      </c>
      <c r="D122" s="10" t="s">
        <v>5</v>
      </c>
      <c r="E122" s="13" t="s">
        <v>977</v>
      </c>
      <c r="F122" s="10" t="s">
        <v>1075</v>
      </c>
      <c r="G122" s="13" t="s">
        <v>978</v>
      </c>
      <c r="H122" s="13" t="s">
        <v>1093</v>
      </c>
      <c r="I122" s="40">
        <v>8000</v>
      </c>
      <c r="J122" s="41">
        <v>44168</v>
      </c>
      <c r="K122" s="41">
        <v>44168</v>
      </c>
      <c r="L122" s="43">
        <v>8000</v>
      </c>
    </row>
    <row r="123" spans="1:12" s="6" customFormat="1" ht="45" x14ac:dyDescent="0.25">
      <c r="A123" s="10">
        <v>120</v>
      </c>
      <c r="B123" s="10" t="s">
        <v>979</v>
      </c>
      <c r="C123" s="11" t="s">
        <v>204</v>
      </c>
      <c r="D123" s="10" t="s">
        <v>5</v>
      </c>
      <c r="E123" s="13" t="s">
        <v>977</v>
      </c>
      <c r="F123" s="10" t="s">
        <v>1075</v>
      </c>
      <c r="G123" s="13" t="s">
        <v>969</v>
      </c>
      <c r="H123" s="13" t="s">
        <v>1090</v>
      </c>
      <c r="I123" s="40">
        <v>3000</v>
      </c>
      <c r="J123" s="41">
        <v>44168</v>
      </c>
      <c r="K123" s="41">
        <v>44168</v>
      </c>
      <c r="L123" s="43">
        <v>2999.95</v>
      </c>
    </row>
    <row r="124" spans="1:12" s="6" customFormat="1" ht="45" x14ac:dyDescent="0.25">
      <c r="A124" s="10">
        <v>121</v>
      </c>
      <c r="B124" s="10" t="s">
        <v>980</v>
      </c>
      <c r="C124" s="11" t="s">
        <v>204</v>
      </c>
      <c r="D124" s="10" t="s">
        <v>5</v>
      </c>
      <c r="E124" s="13" t="s">
        <v>977</v>
      </c>
      <c r="F124" s="10" t="s">
        <v>1075</v>
      </c>
      <c r="G124" s="13" t="s">
        <v>981</v>
      </c>
      <c r="H124" s="13" t="s">
        <v>1094</v>
      </c>
      <c r="I124" s="40">
        <v>6800</v>
      </c>
      <c r="J124" s="41">
        <v>44168</v>
      </c>
      <c r="K124" s="41">
        <v>44168</v>
      </c>
      <c r="L124" s="43">
        <v>6800</v>
      </c>
    </row>
    <row r="125" spans="1:12" s="6" customFormat="1" ht="45" x14ac:dyDescent="0.25">
      <c r="A125" s="10">
        <v>122</v>
      </c>
      <c r="B125" s="10" t="s">
        <v>982</v>
      </c>
      <c r="C125" s="11" t="s">
        <v>204</v>
      </c>
      <c r="D125" s="10" t="s">
        <v>5</v>
      </c>
      <c r="E125" s="13" t="s">
        <v>977</v>
      </c>
      <c r="F125" s="10" t="s">
        <v>1075</v>
      </c>
      <c r="G125" s="13" t="s">
        <v>983</v>
      </c>
      <c r="H125" s="13" t="s">
        <v>1095</v>
      </c>
      <c r="I125" s="40">
        <v>3750</v>
      </c>
      <c r="J125" s="41">
        <v>44168</v>
      </c>
      <c r="K125" s="41">
        <v>44168</v>
      </c>
      <c r="L125" s="43">
        <v>3300</v>
      </c>
    </row>
    <row r="126" spans="1:12" s="6" customFormat="1" ht="45" x14ac:dyDescent="0.25">
      <c r="A126" s="10">
        <v>123</v>
      </c>
      <c r="B126" s="10" t="s">
        <v>984</v>
      </c>
      <c r="C126" s="11" t="s">
        <v>204</v>
      </c>
      <c r="D126" s="10" t="s">
        <v>5</v>
      </c>
      <c r="E126" s="13" t="s">
        <v>977</v>
      </c>
      <c r="F126" s="10" t="s">
        <v>1075</v>
      </c>
      <c r="G126" s="13" t="s">
        <v>985</v>
      </c>
      <c r="H126" s="13" t="s">
        <v>1096</v>
      </c>
      <c r="I126" s="40">
        <v>6900</v>
      </c>
      <c r="J126" s="41">
        <v>44168</v>
      </c>
      <c r="K126" s="41">
        <v>44168</v>
      </c>
      <c r="L126" s="43">
        <v>6900</v>
      </c>
    </row>
    <row r="127" spans="1:12" s="6" customFormat="1" ht="45" x14ac:dyDescent="0.25">
      <c r="A127" s="10">
        <v>124</v>
      </c>
      <c r="B127" s="10" t="s">
        <v>986</v>
      </c>
      <c r="C127" s="11" t="s">
        <v>204</v>
      </c>
      <c r="D127" s="10" t="s">
        <v>5</v>
      </c>
      <c r="E127" s="13" t="s">
        <v>987</v>
      </c>
      <c r="F127" s="10" t="s">
        <v>1075</v>
      </c>
      <c r="G127" s="13" t="s">
        <v>988</v>
      </c>
      <c r="H127" s="13" t="s">
        <v>1097</v>
      </c>
      <c r="I127" s="40">
        <v>1300</v>
      </c>
      <c r="J127" s="41">
        <v>44168</v>
      </c>
      <c r="K127" s="41">
        <v>44168</v>
      </c>
      <c r="L127" s="43">
        <v>1300</v>
      </c>
    </row>
    <row r="128" spans="1:12" s="6" customFormat="1" ht="45" x14ac:dyDescent="0.25">
      <c r="A128" s="10">
        <v>125</v>
      </c>
      <c r="B128" s="10" t="s">
        <v>989</v>
      </c>
      <c r="C128" s="11" t="s">
        <v>204</v>
      </c>
      <c r="D128" s="10" t="s">
        <v>5</v>
      </c>
      <c r="E128" s="13" t="s">
        <v>987</v>
      </c>
      <c r="F128" s="10" t="s">
        <v>1075</v>
      </c>
      <c r="G128" s="13" t="s">
        <v>990</v>
      </c>
      <c r="H128" s="13" t="s">
        <v>1098</v>
      </c>
      <c r="I128" s="40">
        <v>740</v>
      </c>
      <c r="J128" s="41">
        <v>44168</v>
      </c>
      <c r="K128" s="41">
        <v>44168</v>
      </c>
      <c r="L128" s="43">
        <v>740</v>
      </c>
    </row>
    <row r="129" spans="1:12" s="6" customFormat="1" ht="45" x14ac:dyDescent="0.25">
      <c r="A129" s="10">
        <v>126</v>
      </c>
      <c r="B129" s="10" t="s">
        <v>991</v>
      </c>
      <c r="C129" s="11" t="s">
        <v>204</v>
      </c>
      <c r="D129" s="10" t="s">
        <v>5</v>
      </c>
      <c r="E129" s="13" t="s">
        <v>987</v>
      </c>
      <c r="F129" s="10" t="s">
        <v>1075</v>
      </c>
      <c r="G129" s="13" t="s">
        <v>992</v>
      </c>
      <c r="H129" s="13" t="s">
        <v>1099</v>
      </c>
      <c r="I129" s="40">
        <v>3000</v>
      </c>
      <c r="J129" s="41">
        <v>44168</v>
      </c>
      <c r="K129" s="41">
        <v>44168</v>
      </c>
      <c r="L129" s="43">
        <v>3000</v>
      </c>
    </row>
    <row r="130" spans="1:12" s="6" customFormat="1" ht="45" x14ac:dyDescent="0.25">
      <c r="A130" s="10">
        <v>127</v>
      </c>
      <c r="B130" s="10" t="s">
        <v>993</v>
      </c>
      <c r="C130" s="11" t="s">
        <v>204</v>
      </c>
      <c r="D130" s="10" t="s">
        <v>5</v>
      </c>
      <c r="E130" s="13" t="s">
        <v>987</v>
      </c>
      <c r="F130" s="10" t="s">
        <v>1075</v>
      </c>
      <c r="G130" s="13" t="s">
        <v>994</v>
      </c>
      <c r="H130" s="13" t="s">
        <v>1100</v>
      </c>
      <c r="I130" s="40">
        <v>2200</v>
      </c>
      <c r="J130" s="41">
        <v>44168</v>
      </c>
      <c r="K130" s="41">
        <v>44168</v>
      </c>
      <c r="L130" s="43">
        <v>2200</v>
      </c>
    </row>
    <row r="131" spans="1:12" s="6" customFormat="1" ht="45" x14ac:dyDescent="0.25">
      <c r="A131" s="10">
        <v>128</v>
      </c>
      <c r="B131" s="10" t="s">
        <v>995</v>
      </c>
      <c r="C131" s="11" t="s">
        <v>204</v>
      </c>
      <c r="D131" s="10" t="s">
        <v>5</v>
      </c>
      <c r="E131" s="13" t="s">
        <v>996</v>
      </c>
      <c r="F131" s="10" t="s">
        <v>1075</v>
      </c>
      <c r="G131" s="13" t="s">
        <v>997</v>
      </c>
      <c r="H131" s="13" t="s">
        <v>1101</v>
      </c>
      <c r="I131" s="40">
        <v>2000</v>
      </c>
      <c r="J131" s="41">
        <v>44168</v>
      </c>
      <c r="K131" s="41">
        <v>44168</v>
      </c>
      <c r="L131" s="43">
        <v>2000</v>
      </c>
    </row>
    <row r="132" spans="1:12" s="6" customFormat="1" ht="60" x14ac:dyDescent="0.25">
      <c r="A132" s="10">
        <v>129</v>
      </c>
      <c r="B132" s="10" t="s">
        <v>998</v>
      </c>
      <c r="C132" s="11" t="s">
        <v>204</v>
      </c>
      <c r="D132" s="10" t="s">
        <v>5</v>
      </c>
      <c r="E132" s="13" t="s">
        <v>999</v>
      </c>
      <c r="F132" s="10" t="s">
        <v>1075</v>
      </c>
      <c r="G132" s="13" t="s">
        <v>1000</v>
      </c>
      <c r="H132" s="13" t="s">
        <v>1102</v>
      </c>
      <c r="I132" s="40">
        <v>450</v>
      </c>
      <c r="J132" s="41">
        <v>44168</v>
      </c>
      <c r="K132" s="41">
        <v>44168</v>
      </c>
      <c r="L132" s="43">
        <v>450</v>
      </c>
    </row>
    <row r="133" spans="1:12" s="6" customFormat="1" ht="45" x14ac:dyDescent="0.25">
      <c r="A133" s="10">
        <v>130</v>
      </c>
      <c r="B133" s="10" t="s">
        <v>1001</v>
      </c>
      <c r="C133" s="11" t="s">
        <v>204</v>
      </c>
      <c r="D133" s="10" t="s">
        <v>5</v>
      </c>
      <c r="E133" s="13" t="s">
        <v>1002</v>
      </c>
      <c r="F133" s="10" t="s">
        <v>1075</v>
      </c>
      <c r="G133" s="13" t="s">
        <v>1003</v>
      </c>
      <c r="H133" s="13" t="s">
        <v>1003</v>
      </c>
      <c r="I133" s="40">
        <v>5500</v>
      </c>
      <c r="J133" s="41">
        <v>44168</v>
      </c>
      <c r="K133" s="41">
        <v>44168</v>
      </c>
      <c r="L133" s="43">
        <v>5499.98</v>
      </c>
    </row>
    <row r="134" spans="1:12" s="6" customFormat="1" ht="45" x14ac:dyDescent="0.25">
      <c r="A134" s="10">
        <v>131</v>
      </c>
      <c r="B134" s="10" t="s">
        <v>1004</v>
      </c>
      <c r="C134" s="11" t="s">
        <v>204</v>
      </c>
      <c r="D134" s="10" t="s">
        <v>5</v>
      </c>
      <c r="E134" s="13" t="s">
        <v>1002</v>
      </c>
      <c r="F134" s="10" t="s">
        <v>1075</v>
      </c>
      <c r="G134" s="13" t="s">
        <v>1005</v>
      </c>
      <c r="H134" s="13" t="s">
        <v>1103</v>
      </c>
      <c r="I134" s="40">
        <v>6400</v>
      </c>
      <c r="J134" s="41">
        <v>44168</v>
      </c>
      <c r="K134" s="41">
        <v>44168</v>
      </c>
      <c r="L134" s="43">
        <v>6200</v>
      </c>
    </row>
    <row r="135" spans="1:12" s="6" customFormat="1" ht="45" x14ac:dyDescent="0.25">
      <c r="A135" s="10">
        <v>132</v>
      </c>
      <c r="B135" s="10" t="s">
        <v>1006</v>
      </c>
      <c r="C135" s="11" t="s">
        <v>204</v>
      </c>
      <c r="D135" s="10" t="s">
        <v>5</v>
      </c>
      <c r="E135" s="13" t="s">
        <v>1002</v>
      </c>
      <c r="F135" s="10" t="s">
        <v>1075</v>
      </c>
      <c r="G135" s="13" t="s">
        <v>1007</v>
      </c>
      <c r="H135" s="13" t="s">
        <v>1104</v>
      </c>
      <c r="I135" s="40">
        <v>38000</v>
      </c>
      <c r="J135" s="41">
        <v>44168</v>
      </c>
      <c r="K135" s="41">
        <v>44168</v>
      </c>
      <c r="L135" s="43">
        <v>36651</v>
      </c>
    </row>
    <row r="136" spans="1:12" s="6" customFormat="1" ht="60" x14ac:dyDescent="0.25">
      <c r="A136" s="10">
        <v>133</v>
      </c>
      <c r="B136" s="10" t="s">
        <v>1058</v>
      </c>
      <c r="C136" s="11" t="s">
        <v>204</v>
      </c>
      <c r="D136" s="10" t="s">
        <v>5</v>
      </c>
      <c r="E136" s="13" t="s">
        <v>1059</v>
      </c>
      <c r="F136" s="10" t="s">
        <v>1075</v>
      </c>
      <c r="G136" s="13" t="s">
        <v>810</v>
      </c>
      <c r="H136" s="13" t="s">
        <v>1105</v>
      </c>
      <c r="I136" s="40">
        <v>9000</v>
      </c>
      <c r="J136" s="41">
        <v>44160</v>
      </c>
      <c r="K136" s="41">
        <v>44160</v>
      </c>
      <c r="L136" s="43">
        <v>9000</v>
      </c>
    </row>
    <row r="137" spans="1:12" s="6" customFormat="1" ht="45" customHeight="1" x14ac:dyDescent="0.25">
      <c r="A137" s="10">
        <v>134</v>
      </c>
      <c r="B137" s="10" t="s">
        <v>1008</v>
      </c>
      <c r="C137" s="11" t="s">
        <v>204</v>
      </c>
      <c r="D137" s="10" t="s">
        <v>5</v>
      </c>
      <c r="E137" s="13" t="s">
        <v>1009</v>
      </c>
      <c r="F137" s="10" t="s">
        <v>1075</v>
      </c>
      <c r="G137" s="13" t="s">
        <v>1010</v>
      </c>
      <c r="H137" s="13" t="s">
        <v>1106</v>
      </c>
      <c r="I137" s="40">
        <v>37446</v>
      </c>
      <c r="J137" s="41">
        <v>44159</v>
      </c>
      <c r="K137" s="41">
        <v>44203</v>
      </c>
      <c r="L137" s="43">
        <v>37446</v>
      </c>
    </row>
    <row r="138" spans="1:12" s="6" customFormat="1" ht="105" x14ac:dyDescent="0.25">
      <c r="A138" s="10">
        <v>135</v>
      </c>
      <c r="B138" s="10">
        <v>8442397665</v>
      </c>
      <c r="C138" s="11" t="s">
        <v>204</v>
      </c>
      <c r="D138" s="10" t="s">
        <v>5</v>
      </c>
      <c r="E138" s="13" t="s">
        <v>1048</v>
      </c>
      <c r="F138" s="10" t="s">
        <v>1107</v>
      </c>
      <c r="G138" s="13" t="s">
        <v>1049</v>
      </c>
      <c r="H138" s="13" t="s">
        <v>1108</v>
      </c>
      <c r="I138" s="40">
        <v>33075</v>
      </c>
      <c r="J138" s="41">
        <v>44147</v>
      </c>
      <c r="K138" s="41">
        <v>44876</v>
      </c>
      <c r="L138" s="43">
        <v>11218.29</v>
      </c>
    </row>
    <row r="139" spans="1:12" s="6" customFormat="1" ht="105" x14ac:dyDescent="0.25">
      <c r="A139" s="10">
        <v>136</v>
      </c>
      <c r="B139" s="10">
        <v>8442416613</v>
      </c>
      <c r="C139" s="11" t="s">
        <v>204</v>
      </c>
      <c r="D139" s="10" t="s">
        <v>5</v>
      </c>
      <c r="E139" s="13" t="s">
        <v>1050</v>
      </c>
      <c r="F139" s="10" t="s">
        <v>1107</v>
      </c>
      <c r="G139" s="13" t="s">
        <v>1049</v>
      </c>
      <c r="H139" s="13" t="s">
        <v>1108</v>
      </c>
      <c r="I139" s="40">
        <v>22275</v>
      </c>
      <c r="J139" s="41">
        <v>44147</v>
      </c>
      <c r="K139" s="41">
        <v>44876</v>
      </c>
      <c r="L139" s="43">
        <v>2747.75</v>
      </c>
    </row>
    <row r="140" spans="1:12" s="6" customFormat="1" ht="225" x14ac:dyDescent="0.25">
      <c r="A140" s="10">
        <v>137</v>
      </c>
      <c r="B140" s="10" t="s">
        <v>1055</v>
      </c>
      <c r="C140" s="11" t="s">
        <v>204</v>
      </c>
      <c r="D140" s="10" t="s">
        <v>5</v>
      </c>
      <c r="E140" s="13" t="s">
        <v>1056</v>
      </c>
      <c r="F140" s="10" t="s">
        <v>1107</v>
      </c>
      <c r="G140" s="13" t="s">
        <v>1057</v>
      </c>
      <c r="H140" s="13" t="s">
        <v>1109</v>
      </c>
      <c r="I140" s="40">
        <v>4970.3999999999996</v>
      </c>
      <c r="J140" s="41">
        <v>44147</v>
      </c>
      <c r="K140" s="41">
        <v>45241</v>
      </c>
      <c r="L140" s="43">
        <v>4970.3999999999996</v>
      </c>
    </row>
    <row r="141" spans="1:12" s="6" customFormat="1" ht="45" x14ac:dyDescent="0.25">
      <c r="A141" s="10">
        <v>138</v>
      </c>
      <c r="B141" s="10" t="s">
        <v>1019</v>
      </c>
      <c r="C141" s="11" t="s">
        <v>204</v>
      </c>
      <c r="D141" s="10" t="s">
        <v>5</v>
      </c>
      <c r="E141" s="13" t="s">
        <v>1020</v>
      </c>
      <c r="F141" s="10" t="s">
        <v>1075</v>
      </c>
      <c r="G141" s="13" t="s">
        <v>859</v>
      </c>
      <c r="H141" s="13" t="s">
        <v>1110</v>
      </c>
      <c r="I141" s="40">
        <v>33610</v>
      </c>
      <c r="J141" s="41">
        <v>44138</v>
      </c>
      <c r="K141" s="41">
        <v>44158</v>
      </c>
      <c r="L141" s="43">
        <v>33610</v>
      </c>
    </row>
    <row r="142" spans="1:12" s="6" customFormat="1" ht="45" x14ac:dyDescent="0.25">
      <c r="A142" s="10">
        <v>139</v>
      </c>
      <c r="B142" s="10" t="s">
        <v>1060</v>
      </c>
      <c r="C142" s="11" t="s">
        <v>204</v>
      </c>
      <c r="D142" s="10" t="s">
        <v>5</v>
      </c>
      <c r="E142" s="13" t="s">
        <v>1061</v>
      </c>
      <c r="F142" s="10" t="s">
        <v>1075</v>
      </c>
      <c r="G142" s="13" t="s">
        <v>1062</v>
      </c>
      <c r="H142" s="13" t="s">
        <v>1111</v>
      </c>
      <c r="I142" s="40">
        <v>1800</v>
      </c>
      <c r="J142" s="41">
        <v>44137</v>
      </c>
      <c r="K142" s="41">
        <v>44228</v>
      </c>
      <c r="L142" s="43">
        <v>1800</v>
      </c>
    </row>
    <row r="143" spans="1:12" s="6" customFormat="1" ht="60" x14ac:dyDescent="0.25">
      <c r="A143" s="10">
        <v>140</v>
      </c>
      <c r="B143" s="10" t="s">
        <v>1032</v>
      </c>
      <c r="C143" s="11" t="s">
        <v>204</v>
      </c>
      <c r="D143" s="10" t="s">
        <v>5</v>
      </c>
      <c r="E143" s="13" t="s">
        <v>1033</v>
      </c>
      <c r="F143" s="10" t="s">
        <v>1075</v>
      </c>
      <c r="G143" s="13" t="s">
        <v>957</v>
      </c>
      <c r="H143" s="13" t="s">
        <v>1112</v>
      </c>
      <c r="I143" s="40">
        <v>3000</v>
      </c>
      <c r="J143" s="41">
        <v>44134</v>
      </c>
      <c r="K143" s="41">
        <v>44498</v>
      </c>
      <c r="L143" s="43">
        <v>3000</v>
      </c>
    </row>
    <row r="144" spans="1:12" s="6" customFormat="1" ht="60" x14ac:dyDescent="0.25">
      <c r="A144" s="10">
        <v>141</v>
      </c>
      <c r="B144" s="10" t="s">
        <v>1015</v>
      </c>
      <c r="C144" s="11" t="s">
        <v>204</v>
      </c>
      <c r="D144" s="10" t="s">
        <v>5</v>
      </c>
      <c r="E144" s="13" t="s">
        <v>1016</v>
      </c>
      <c r="F144" s="10" t="s">
        <v>1075</v>
      </c>
      <c r="G144" s="13" t="s">
        <v>799</v>
      </c>
      <c r="H144" s="13" t="s">
        <v>1113</v>
      </c>
      <c r="I144" s="40">
        <v>1100</v>
      </c>
      <c r="J144" s="41">
        <v>44127</v>
      </c>
      <c r="K144" s="41">
        <v>44127</v>
      </c>
      <c r="L144" s="43">
        <v>1100</v>
      </c>
    </row>
    <row r="145" spans="1:12" s="6" customFormat="1" ht="135" x14ac:dyDescent="0.25">
      <c r="A145" s="10">
        <v>142</v>
      </c>
      <c r="B145" s="10" t="s">
        <v>1045</v>
      </c>
      <c r="C145" s="11" t="s">
        <v>204</v>
      </c>
      <c r="D145" s="10" t="s">
        <v>5</v>
      </c>
      <c r="E145" s="13" t="s">
        <v>1046</v>
      </c>
      <c r="F145" s="10" t="s">
        <v>1075</v>
      </c>
      <c r="G145" s="13" t="s">
        <v>1114</v>
      </c>
      <c r="H145" s="13" t="s">
        <v>1115</v>
      </c>
      <c r="I145" s="40">
        <v>72489</v>
      </c>
      <c r="J145" s="41">
        <v>44127</v>
      </c>
      <c r="K145" s="41">
        <v>44203</v>
      </c>
      <c r="L145" s="43">
        <v>72489</v>
      </c>
    </row>
    <row r="146" spans="1:12" s="6" customFormat="1" ht="90" x14ac:dyDescent="0.25">
      <c r="A146" s="10">
        <v>143</v>
      </c>
      <c r="B146" s="10" t="s">
        <v>1024</v>
      </c>
      <c r="C146" s="11" t="s">
        <v>204</v>
      </c>
      <c r="D146" s="10" t="s">
        <v>5</v>
      </c>
      <c r="E146" s="13" t="s">
        <v>1025</v>
      </c>
      <c r="F146" s="10" t="s">
        <v>1075</v>
      </c>
      <c r="G146" s="13" t="s">
        <v>1026</v>
      </c>
      <c r="H146" s="13" t="s">
        <v>1116</v>
      </c>
      <c r="I146" s="40">
        <v>38000</v>
      </c>
      <c r="J146" s="41">
        <v>44123</v>
      </c>
      <c r="K146" s="41">
        <v>44487</v>
      </c>
      <c r="L146" s="43">
        <v>38000</v>
      </c>
    </row>
    <row r="147" spans="1:12" s="6" customFormat="1" ht="135" x14ac:dyDescent="0.25">
      <c r="A147" s="10">
        <v>144</v>
      </c>
      <c r="B147" s="10" t="s">
        <v>1027</v>
      </c>
      <c r="C147" s="11" t="s">
        <v>204</v>
      </c>
      <c r="D147" s="10" t="s">
        <v>5</v>
      </c>
      <c r="E147" s="13" t="s">
        <v>1028</v>
      </c>
      <c r="F147" s="10" t="s">
        <v>1075</v>
      </c>
      <c r="G147" s="13" t="s">
        <v>1029</v>
      </c>
      <c r="H147" s="13" t="s">
        <v>1117</v>
      </c>
      <c r="I147" s="40">
        <v>5800</v>
      </c>
      <c r="J147" s="41">
        <v>44120</v>
      </c>
      <c r="K147" s="41">
        <v>44122</v>
      </c>
      <c r="L147" s="43">
        <v>5800</v>
      </c>
    </row>
    <row r="148" spans="1:12" s="6" customFormat="1" ht="45" x14ac:dyDescent="0.25">
      <c r="A148" s="10">
        <v>145</v>
      </c>
      <c r="B148" s="10" t="s">
        <v>1052</v>
      </c>
      <c r="C148" s="11" t="s">
        <v>204</v>
      </c>
      <c r="D148" s="10" t="s">
        <v>5</v>
      </c>
      <c r="E148" s="13" t="s">
        <v>1053</v>
      </c>
      <c r="F148" s="10" t="s">
        <v>1075</v>
      </c>
      <c r="G148" s="13" t="s">
        <v>1054</v>
      </c>
      <c r="H148" s="13" t="s">
        <v>1118</v>
      </c>
      <c r="I148" s="40">
        <v>695</v>
      </c>
      <c r="J148" s="41">
        <v>44120</v>
      </c>
      <c r="K148" s="41">
        <v>44120</v>
      </c>
      <c r="L148" s="43">
        <v>695</v>
      </c>
    </row>
    <row r="149" spans="1:12" s="6" customFormat="1" ht="75" x14ac:dyDescent="0.25">
      <c r="A149" s="10">
        <v>146</v>
      </c>
      <c r="B149" s="10" t="s">
        <v>1017</v>
      </c>
      <c r="C149" s="11" t="s">
        <v>204</v>
      </c>
      <c r="D149" s="10" t="s">
        <v>5</v>
      </c>
      <c r="E149" s="13" t="s">
        <v>13</v>
      </c>
      <c r="F149" s="10" t="s">
        <v>1075</v>
      </c>
      <c r="G149" s="13" t="s">
        <v>1018</v>
      </c>
      <c r="H149" s="13" t="s">
        <v>1119</v>
      </c>
      <c r="I149" s="40">
        <v>3050</v>
      </c>
      <c r="J149" s="41">
        <v>44119</v>
      </c>
      <c r="K149" s="41">
        <v>44119</v>
      </c>
      <c r="L149" s="43">
        <v>3050</v>
      </c>
    </row>
    <row r="150" spans="1:12" s="6" customFormat="1" ht="45" x14ac:dyDescent="0.25">
      <c r="A150" s="10">
        <v>147</v>
      </c>
      <c r="B150" s="10" t="s">
        <v>1063</v>
      </c>
      <c r="C150" s="11" t="s">
        <v>204</v>
      </c>
      <c r="D150" s="10" t="s">
        <v>5</v>
      </c>
      <c r="E150" s="13" t="s">
        <v>1064</v>
      </c>
      <c r="F150" s="10" t="s">
        <v>1075</v>
      </c>
      <c r="G150" s="13" t="s">
        <v>859</v>
      </c>
      <c r="H150" s="13" t="s">
        <v>1120</v>
      </c>
      <c r="I150" s="40">
        <v>790</v>
      </c>
      <c r="J150" s="41">
        <v>44119</v>
      </c>
      <c r="K150" s="41">
        <v>44119</v>
      </c>
      <c r="L150" s="43">
        <v>790</v>
      </c>
    </row>
    <row r="151" spans="1:12" s="6" customFormat="1" ht="60" x14ac:dyDescent="0.25">
      <c r="A151" s="10">
        <v>148</v>
      </c>
      <c r="B151" s="10" t="s">
        <v>1034</v>
      </c>
      <c r="C151" s="11" t="s">
        <v>204</v>
      </c>
      <c r="D151" s="10" t="s">
        <v>5</v>
      </c>
      <c r="E151" s="13" t="s">
        <v>1035</v>
      </c>
      <c r="F151" s="10" t="s">
        <v>1075</v>
      </c>
      <c r="G151" s="13" t="s">
        <v>1036</v>
      </c>
      <c r="H151" s="13" t="s">
        <v>1121</v>
      </c>
      <c r="I151" s="40">
        <v>3500</v>
      </c>
      <c r="J151" s="41">
        <v>44109</v>
      </c>
      <c r="K151" s="42" t="s">
        <v>1080</v>
      </c>
      <c r="L151" s="43">
        <v>3500</v>
      </c>
    </row>
    <row r="152" spans="1:12" s="6" customFormat="1" ht="75" x14ac:dyDescent="0.25">
      <c r="A152" s="10">
        <v>149</v>
      </c>
      <c r="B152" s="10" t="s">
        <v>922</v>
      </c>
      <c r="C152" s="11" t="s">
        <v>204</v>
      </c>
      <c r="D152" s="10" t="s">
        <v>5</v>
      </c>
      <c r="E152" s="13" t="s">
        <v>923</v>
      </c>
      <c r="F152" s="10" t="s">
        <v>1075</v>
      </c>
      <c r="G152" s="13" t="s">
        <v>924</v>
      </c>
      <c r="H152" s="13" t="s">
        <v>1122</v>
      </c>
      <c r="I152" s="40">
        <v>2147</v>
      </c>
      <c r="J152" s="41">
        <v>44099</v>
      </c>
      <c r="K152" s="41">
        <v>44561</v>
      </c>
      <c r="L152" s="43">
        <v>2147</v>
      </c>
    </row>
    <row r="153" spans="1:12" s="6" customFormat="1" ht="37.5" customHeight="1" x14ac:dyDescent="0.25">
      <c r="A153" s="10">
        <v>150</v>
      </c>
      <c r="B153" s="10" t="s">
        <v>1021</v>
      </c>
      <c r="C153" s="11" t="s">
        <v>204</v>
      </c>
      <c r="D153" s="10" t="s">
        <v>5</v>
      </c>
      <c r="E153" s="13" t="s">
        <v>1022</v>
      </c>
      <c r="F153" s="10" t="s">
        <v>1075</v>
      </c>
      <c r="G153" s="13" t="s">
        <v>1023</v>
      </c>
      <c r="H153" s="13" t="s">
        <v>1123</v>
      </c>
      <c r="I153" s="40">
        <v>1812.63</v>
      </c>
      <c r="J153" s="41">
        <v>44093</v>
      </c>
      <c r="K153" s="41">
        <v>44270</v>
      </c>
      <c r="L153" s="43">
        <v>1812.63</v>
      </c>
    </row>
    <row r="154" spans="1:12" s="6" customFormat="1" ht="45" x14ac:dyDescent="0.25">
      <c r="A154" s="10">
        <v>151</v>
      </c>
      <c r="B154" s="10" t="s">
        <v>1037</v>
      </c>
      <c r="C154" s="11" t="s">
        <v>204</v>
      </c>
      <c r="D154" s="10" t="s">
        <v>5</v>
      </c>
      <c r="E154" s="13" t="s">
        <v>1038</v>
      </c>
      <c r="F154" s="10" t="s">
        <v>1075</v>
      </c>
      <c r="G154" s="13" t="s">
        <v>1039</v>
      </c>
      <c r="H154" s="13" t="s">
        <v>1124</v>
      </c>
      <c r="I154" s="40">
        <v>1008</v>
      </c>
      <c r="J154" s="41">
        <v>44089</v>
      </c>
      <c r="K154" s="41">
        <v>44089</v>
      </c>
      <c r="L154" s="43">
        <v>1008</v>
      </c>
    </row>
    <row r="155" spans="1:12" s="6" customFormat="1" ht="60" x14ac:dyDescent="0.25">
      <c r="A155" s="10">
        <v>152</v>
      </c>
      <c r="B155" s="10" t="s">
        <v>1040</v>
      </c>
      <c r="C155" s="11" t="s">
        <v>204</v>
      </c>
      <c r="D155" s="10" t="s">
        <v>5</v>
      </c>
      <c r="E155" s="13" t="s">
        <v>1041</v>
      </c>
      <c r="F155" s="10" t="s">
        <v>1075</v>
      </c>
      <c r="G155" s="13" t="s">
        <v>1042</v>
      </c>
      <c r="H155" s="13" t="s">
        <v>1125</v>
      </c>
      <c r="I155" s="40">
        <v>2320</v>
      </c>
      <c r="J155" s="41">
        <v>44089</v>
      </c>
      <c r="K155" s="41">
        <v>44089</v>
      </c>
      <c r="L155" s="43">
        <v>2823.6</v>
      </c>
    </row>
    <row r="156" spans="1:12" s="6" customFormat="1" ht="30" x14ac:dyDescent="0.25">
      <c r="A156" s="10">
        <v>153</v>
      </c>
      <c r="B156" s="10" t="s">
        <v>1030</v>
      </c>
      <c r="C156" s="11" t="s">
        <v>204</v>
      </c>
      <c r="D156" s="10" t="s">
        <v>5</v>
      </c>
      <c r="E156" s="13" t="s">
        <v>1031</v>
      </c>
      <c r="F156" s="10" t="s">
        <v>1075</v>
      </c>
      <c r="G156" s="13" t="s">
        <v>1029</v>
      </c>
      <c r="H156" s="13" t="s">
        <v>1126</v>
      </c>
      <c r="I156" s="40">
        <v>9750</v>
      </c>
      <c r="J156" s="41">
        <v>44078</v>
      </c>
      <c r="K156" s="41">
        <v>44807</v>
      </c>
      <c r="L156" s="43">
        <v>9750</v>
      </c>
    </row>
    <row r="157" spans="1:12" s="6" customFormat="1" ht="60" x14ac:dyDescent="0.25">
      <c r="A157" s="10">
        <v>154</v>
      </c>
      <c r="B157" s="10" t="s">
        <v>1065</v>
      </c>
      <c r="C157" s="11" t="s">
        <v>204</v>
      </c>
      <c r="D157" s="10" t="s">
        <v>5</v>
      </c>
      <c r="E157" s="13" t="s">
        <v>1066</v>
      </c>
      <c r="F157" s="10" t="s">
        <v>1075</v>
      </c>
      <c r="G157" s="13" t="s">
        <v>957</v>
      </c>
      <c r="H157" s="13" t="s">
        <v>1127</v>
      </c>
      <c r="I157" s="40">
        <v>10000</v>
      </c>
      <c r="J157" s="41">
        <v>44074</v>
      </c>
      <c r="K157" s="41">
        <v>44074</v>
      </c>
      <c r="L157" s="43">
        <v>10000</v>
      </c>
    </row>
    <row r="158" spans="1:12" s="6" customFormat="1" ht="60" x14ac:dyDescent="0.25">
      <c r="A158" s="10">
        <v>155</v>
      </c>
      <c r="B158" s="10" t="s">
        <v>933</v>
      </c>
      <c r="C158" s="11" t="s">
        <v>204</v>
      </c>
      <c r="D158" s="10" t="s">
        <v>5</v>
      </c>
      <c r="E158" s="13" t="s">
        <v>934</v>
      </c>
      <c r="F158" s="10" t="s">
        <v>1075</v>
      </c>
      <c r="G158" s="13" t="s">
        <v>935</v>
      </c>
      <c r="H158" s="13" t="s">
        <v>1128</v>
      </c>
      <c r="I158" s="40">
        <v>2347.1799999999998</v>
      </c>
      <c r="J158" s="41">
        <v>44044</v>
      </c>
      <c r="K158" s="41">
        <v>44408</v>
      </c>
      <c r="L158" s="43">
        <v>2347.1799999999998</v>
      </c>
    </row>
    <row r="159" spans="1:12" s="6" customFormat="1" ht="60" x14ac:dyDescent="0.25">
      <c r="A159" s="10">
        <v>156</v>
      </c>
      <c r="B159" s="10" t="s">
        <v>936</v>
      </c>
      <c r="C159" s="11" t="s">
        <v>204</v>
      </c>
      <c r="D159" s="10" t="s">
        <v>5</v>
      </c>
      <c r="E159" s="13" t="s">
        <v>937</v>
      </c>
      <c r="F159" s="10" t="s">
        <v>1075</v>
      </c>
      <c r="G159" s="13" t="s">
        <v>935</v>
      </c>
      <c r="H159" s="13" t="s">
        <v>1128</v>
      </c>
      <c r="I159" s="40">
        <v>3180</v>
      </c>
      <c r="J159" s="41">
        <v>44044</v>
      </c>
      <c r="K159" s="41">
        <v>44408</v>
      </c>
      <c r="L159" s="43">
        <v>3180</v>
      </c>
    </row>
    <row r="160" spans="1:12" s="6" customFormat="1" ht="135" x14ac:dyDescent="0.25">
      <c r="A160" s="10">
        <v>157</v>
      </c>
      <c r="B160" s="10" t="s">
        <v>925</v>
      </c>
      <c r="C160" s="11" t="s">
        <v>204</v>
      </c>
      <c r="D160" s="10" t="s">
        <v>5</v>
      </c>
      <c r="E160" s="13" t="s">
        <v>926</v>
      </c>
      <c r="F160" s="10" t="s">
        <v>1067</v>
      </c>
      <c r="G160" s="13" t="s">
        <v>927</v>
      </c>
      <c r="H160" s="13" t="s">
        <v>1129</v>
      </c>
      <c r="I160" s="40">
        <v>28000</v>
      </c>
      <c r="J160" s="41">
        <v>44008</v>
      </c>
      <c r="K160" s="41">
        <v>44133</v>
      </c>
      <c r="L160" s="43">
        <v>22473.74</v>
      </c>
    </row>
    <row r="161" spans="1:12" s="6" customFormat="1" ht="135" x14ac:dyDescent="0.25">
      <c r="A161" s="10">
        <v>158</v>
      </c>
      <c r="B161" s="10" t="s">
        <v>797</v>
      </c>
      <c r="C161" s="11" t="s">
        <v>204</v>
      </c>
      <c r="D161" s="10" t="s">
        <v>5</v>
      </c>
      <c r="E161" s="13" t="s">
        <v>798</v>
      </c>
      <c r="F161" s="10" t="s">
        <v>1067</v>
      </c>
      <c r="G161" s="13" t="s">
        <v>1068</v>
      </c>
      <c r="H161" s="13" t="s">
        <v>1130</v>
      </c>
      <c r="I161" s="40">
        <v>765</v>
      </c>
      <c r="J161" s="41">
        <v>44039</v>
      </c>
      <c r="K161" s="41">
        <v>44056</v>
      </c>
      <c r="L161" s="43">
        <v>735</v>
      </c>
    </row>
    <row r="162" spans="1:12" s="6" customFormat="1" ht="90" x14ac:dyDescent="0.25">
      <c r="A162" s="10">
        <v>159</v>
      </c>
      <c r="B162" s="10" t="s">
        <v>928</v>
      </c>
      <c r="C162" s="11" t="s">
        <v>204</v>
      </c>
      <c r="D162" s="10" t="s">
        <v>5</v>
      </c>
      <c r="E162" s="13" t="s">
        <v>929</v>
      </c>
      <c r="F162" s="10" t="s">
        <v>1075</v>
      </c>
      <c r="G162" s="13" t="s">
        <v>930</v>
      </c>
      <c r="H162" s="13" t="s">
        <v>1122</v>
      </c>
      <c r="I162" s="40">
        <v>254</v>
      </c>
      <c r="J162" s="41">
        <v>44023</v>
      </c>
      <c r="K162" s="41">
        <v>44388</v>
      </c>
      <c r="L162" s="43">
        <v>254</v>
      </c>
    </row>
    <row r="163" spans="1:12" s="6" customFormat="1" ht="75" x14ac:dyDescent="0.25">
      <c r="A163" s="10">
        <v>160</v>
      </c>
      <c r="B163" s="10" t="s">
        <v>1069</v>
      </c>
      <c r="C163" s="11" t="s">
        <v>204</v>
      </c>
      <c r="D163" s="10" t="s">
        <v>5</v>
      </c>
      <c r="E163" s="13" t="s">
        <v>800</v>
      </c>
      <c r="F163" s="10" t="s">
        <v>1075</v>
      </c>
      <c r="G163" s="13" t="s">
        <v>801</v>
      </c>
      <c r="H163" s="13" t="s">
        <v>1131</v>
      </c>
      <c r="I163" s="40">
        <v>2050</v>
      </c>
      <c r="J163" s="41">
        <v>44022</v>
      </c>
      <c r="K163" s="41">
        <v>44056</v>
      </c>
      <c r="L163" s="43">
        <v>2050</v>
      </c>
    </row>
    <row r="164" spans="1:12" s="6" customFormat="1" ht="90" x14ac:dyDescent="0.25">
      <c r="A164" s="10">
        <v>161</v>
      </c>
      <c r="B164" s="10" t="s">
        <v>931</v>
      </c>
      <c r="C164" s="11" t="s">
        <v>204</v>
      </c>
      <c r="D164" s="10" t="s">
        <v>5</v>
      </c>
      <c r="E164" s="13" t="s">
        <v>932</v>
      </c>
      <c r="F164" s="10" t="s">
        <v>1075</v>
      </c>
      <c r="G164" s="13" t="s">
        <v>930</v>
      </c>
      <c r="H164" s="13" t="s">
        <v>1132</v>
      </c>
      <c r="I164" s="40">
        <v>2392</v>
      </c>
      <c r="J164" s="41">
        <v>44013</v>
      </c>
      <c r="K164" s="41">
        <v>44561</v>
      </c>
      <c r="L164" s="43">
        <v>2392</v>
      </c>
    </row>
    <row r="165" spans="1:12" s="6" customFormat="1" ht="60" x14ac:dyDescent="0.25">
      <c r="A165" s="10">
        <v>162</v>
      </c>
      <c r="B165" s="10" t="s">
        <v>823</v>
      </c>
      <c r="C165" s="11" t="s">
        <v>204</v>
      </c>
      <c r="D165" s="10" t="s">
        <v>5</v>
      </c>
      <c r="E165" s="13" t="s">
        <v>824</v>
      </c>
      <c r="F165" s="10" t="s">
        <v>1075</v>
      </c>
      <c r="G165" s="13" t="s">
        <v>825</v>
      </c>
      <c r="H165" s="13" t="s">
        <v>1133</v>
      </c>
      <c r="I165" s="40">
        <v>2410.9499999999998</v>
      </c>
      <c r="J165" s="41">
        <v>44012</v>
      </c>
      <c r="K165" s="41">
        <v>44012</v>
      </c>
      <c r="L165" s="43">
        <v>2410.9499999999998</v>
      </c>
    </row>
    <row r="166" spans="1:12" s="6" customFormat="1" ht="75" x14ac:dyDescent="0.25">
      <c r="A166" s="10">
        <v>163</v>
      </c>
      <c r="B166" s="10" t="s">
        <v>802</v>
      </c>
      <c r="C166" s="11" t="s">
        <v>204</v>
      </c>
      <c r="D166" s="10" t="s">
        <v>5</v>
      </c>
      <c r="E166" s="13" t="s">
        <v>803</v>
      </c>
      <c r="F166" s="10" t="s">
        <v>1075</v>
      </c>
      <c r="G166" s="13" t="s">
        <v>804</v>
      </c>
      <c r="H166" s="13" t="s">
        <v>1134</v>
      </c>
      <c r="I166" s="40">
        <v>1660</v>
      </c>
      <c r="J166" s="41">
        <v>44007</v>
      </c>
      <c r="K166" s="41">
        <v>44007</v>
      </c>
      <c r="L166" s="43">
        <v>1660</v>
      </c>
    </row>
    <row r="167" spans="1:12" s="6" customFormat="1" ht="90" x14ac:dyDescent="0.25">
      <c r="A167" s="10">
        <v>164</v>
      </c>
      <c r="B167" s="10" t="s">
        <v>841</v>
      </c>
      <c r="C167" s="11" t="s">
        <v>204</v>
      </c>
      <c r="D167" s="10" t="s">
        <v>5</v>
      </c>
      <c r="E167" s="13" t="s">
        <v>842</v>
      </c>
      <c r="F167" s="10" t="s">
        <v>1075</v>
      </c>
      <c r="G167" s="13" t="s">
        <v>810</v>
      </c>
      <c r="H167" s="13" t="s">
        <v>1135</v>
      </c>
      <c r="I167" s="40">
        <v>6960</v>
      </c>
      <c r="J167" s="41">
        <v>44005</v>
      </c>
      <c r="K167" s="41">
        <v>44074</v>
      </c>
      <c r="L167" s="43">
        <v>6960</v>
      </c>
    </row>
    <row r="168" spans="1:12" s="6" customFormat="1" ht="285" x14ac:dyDescent="0.25">
      <c r="A168" s="10">
        <v>165</v>
      </c>
      <c r="B168" s="10" t="s">
        <v>838</v>
      </c>
      <c r="C168" s="11" t="s">
        <v>204</v>
      </c>
      <c r="D168" s="10" t="s">
        <v>5</v>
      </c>
      <c r="E168" s="13" t="s">
        <v>839</v>
      </c>
      <c r="F168" s="10" t="s">
        <v>1075</v>
      </c>
      <c r="G168" s="13" t="s">
        <v>840</v>
      </c>
      <c r="H168" s="13" t="s">
        <v>1136</v>
      </c>
      <c r="I168" s="40">
        <v>9600</v>
      </c>
      <c r="J168" s="41">
        <v>43997</v>
      </c>
      <c r="K168" s="41">
        <v>44361</v>
      </c>
      <c r="L168" s="43">
        <v>9600</v>
      </c>
    </row>
    <row r="169" spans="1:12" s="6" customFormat="1" ht="75" x14ac:dyDescent="0.25">
      <c r="A169" s="10">
        <v>166</v>
      </c>
      <c r="B169" s="10" t="s">
        <v>826</v>
      </c>
      <c r="C169" s="11" t="s">
        <v>204</v>
      </c>
      <c r="D169" s="10" t="s">
        <v>5</v>
      </c>
      <c r="E169" s="13" t="s">
        <v>827</v>
      </c>
      <c r="F169" s="10" t="s">
        <v>1107</v>
      </c>
      <c r="G169" s="13" t="s">
        <v>828</v>
      </c>
      <c r="H169" s="13" t="s">
        <v>1137</v>
      </c>
      <c r="I169" s="40">
        <v>6429</v>
      </c>
      <c r="J169" s="41">
        <v>43987</v>
      </c>
      <c r="K169" s="41">
        <v>44716</v>
      </c>
      <c r="L169" s="43">
        <v>4629</v>
      </c>
    </row>
    <row r="170" spans="1:12" s="6" customFormat="1" ht="45" customHeight="1" x14ac:dyDescent="0.25">
      <c r="A170" s="10">
        <v>167</v>
      </c>
      <c r="B170" s="10" t="s">
        <v>832</v>
      </c>
      <c r="C170" s="11" t="s">
        <v>204</v>
      </c>
      <c r="D170" s="10" t="s">
        <v>5</v>
      </c>
      <c r="E170" s="13" t="s">
        <v>833</v>
      </c>
      <c r="F170" s="10" t="s">
        <v>1075</v>
      </c>
      <c r="G170" s="13" t="s">
        <v>834</v>
      </c>
      <c r="H170" s="13" t="s">
        <v>1138</v>
      </c>
      <c r="I170" s="40">
        <v>2942.86</v>
      </c>
      <c r="J170" s="41">
        <v>43986</v>
      </c>
      <c r="K170" s="41">
        <v>44006</v>
      </c>
      <c r="L170" s="43">
        <v>2942.86</v>
      </c>
    </row>
    <row r="171" spans="1:12" s="6" customFormat="1" ht="75" x14ac:dyDescent="0.25">
      <c r="A171" s="10">
        <v>168</v>
      </c>
      <c r="B171" s="10" t="s">
        <v>876</v>
      </c>
      <c r="C171" s="11" t="s">
        <v>204</v>
      </c>
      <c r="D171" s="10" t="s">
        <v>5</v>
      </c>
      <c r="E171" s="13" t="s">
        <v>877</v>
      </c>
      <c r="F171" s="10" t="s">
        <v>1075</v>
      </c>
      <c r="G171" s="13" t="s">
        <v>878</v>
      </c>
      <c r="H171" s="13" t="s">
        <v>1139</v>
      </c>
      <c r="I171" s="40">
        <v>3760</v>
      </c>
      <c r="J171" s="41">
        <v>43980</v>
      </c>
      <c r="K171" s="41">
        <v>43990</v>
      </c>
      <c r="L171" s="43">
        <v>3760</v>
      </c>
    </row>
    <row r="172" spans="1:12" s="6" customFormat="1" ht="45" x14ac:dyDescent="0.25">
      <c r="A172" s="10">
        <v>169</v>
      </c>
      <c r="B172" s="10" t="s">
        <v>879</v>
      </c>
      <c r="C172" s="11" t="s">
        <v>204</v>
      </c>
      <c r="D172" s="10" t="s">
        <v>5</v>
      </c>
      <c r="E172" s="13" t="s">
        <v>880</v>
      </c>
      <c r="F172" s="10" t="s">
        <v>1075</v>
      </c>
      <c r="G172" s="13" t="s">
        <v>881</v>
      </c>
      <c r="H172" s="13" t="s">
        <v>1140</v>
      </c>
      <c r="I172" s="40">
        <v>1740</v>
      </c>
      <c r="J172" s="41">
        <v>43977</v>
      </c>
      <c r="K172" s="41">
        <v>43983</v>
      </c>
      <c r="L172" s="43">
        <v>1740</v>
      </c>
    </row>
    <row r="173" spans="1:12" s="6" customFormat="1" ht="90" x14ac:dyDescent="0.25">
      <c r="A173" s="10">
        <v>170</v>
      </c>
      <c r="B173" s="10" t="s">
        <v>916</v>
      </c>
      <c r="C173" s="11" t="s">
        <v>204</v>
      </c>
      <c r="D173" s="10" t="s">
        <v>5</v>
      </c>
      <c r="E173" s="13" t="s">
        <v>917</v>
      </c>
      <c r="F173" s="10" t="s">
        <v>1075</v>
      </c>
      <c r="G173" s="13" t="s">
        <v>918</v>
      </c>
      <c r="H173" s="13" t="s">
        <v>1141</v>
      </c>
      <c r="I173" s="40">
        <v>2900</v>
      </c>
      <c r="J173" s="41">
        <v>43977</v>
      </c>
      <c r="K173" s="41">
        <v>44341</v>
      </c>
      <c r="L173" s="43">
        <v>2900</v>
      </c>
    </row>
    <row r="174" spans="1:12" s="6" customFormat="1" ht="45" x14ac:dyDescent="0.25">
      <c r="A174" s="10">
        <v>171</v>
      </c>
      <c r="B174" s="10" t="s">
        <v>835</v>
      </c>
      <c r="C174" s="11" t="s">
        <v>204</v>
      </c>
      <c r="D174" s="10" t="s">
        <v>5</v>
      </c>
      <c r="E174" s="13" t="s">
        <v>836</v>
      </c>
      <c r="F174" s="10" t="s">
        <v>1075</v>
      </c>
      <c r="G174" s="13" t="s">
        <v>837</v>
      </c>
      <c r="H174" s="13" t="s">
        <v>1142</v>
      </c>
      <c r="I174" s="40">
        <v>600</v>
      </c>
      <c r="J174" s="41">
        <v>43972</v>
      </c>
      <c r="K174" s="41">
        <v>44002</v>
      </c>
      <c r="L174" s="43">
        <v>600</v>
      </c>
    </row>
    <row r="175" spans="1:12" s="6" customFormat="1" ht="42.75" customHeight="1" x14ac:dyDescent="0.25">
      <c r="A175" s="10">
        <v>172</v>
      </c>
      <c r="B175" s="10" t="s">
        <v>882</v>
      </c>
      <c r="C175" s="11" t="s">
        <v>204</v>
      </c>
      <c r="D175" s="10" t="s">
        <v>5</v>
      </c>
      <c r="E175" s="13" t="s">
        <v>883</v>
      </c>
      <c r="F175" s="10" t="s">
        <v>1075</v>
      </c>
      <c r="G175" s="13" t="s">
        <v>884</v>
      </c>
      <c r="H175" s="13" t="s">
        <v>1143</v>
      </c>
      <c r="I175" s="40">
        <v>1660</v>
      </c>
      <c r="J175" s="41">
        <v>43972</v>
      </c>
      <c r="K175" s="41">
        <v>43979</v>
      </c>
      <c r="L175" s="43">
        <v>1660</v>
      </c>
    </row>
    <row r="176" spans="1:12" s="6" customFormat="1" ht="75" x14ac:dyDescent="0.25">
      <c r="A176" s="10">
        <v>173</v>
      </c>
      <c r="B176" s="10" t="s">
        <v>808</v>
      </c>
      <c r="C176" s="11" t="s">
        <v>204</v>
      </c>
      <c r="D176" s="10" t="s">
        <v>5</v>
      </c>
      <c r="E176" s="13" t="s">
        <v>809</v>
      </c>
      <c r="F176" s="10" t="s">
        <v>1075</v>
      </c>
      <c r="G176" s="13" t="s">
        <v>810</v>
      </c>
      <c r="H176" s="13" t="s">
        <v>1144</v>
      </c>
      <c r="I176" s="40">
        <v>1450</v>
      </c>
      <c r="J176" s="41">
        <v>43966</v>
      </c>
      <c r="K176" s="41"/>
      <c r="L176" s="43">
        <v>1450</v>
      </c>
    </row>
    <row r="177" spans="1:12" s="6" customFormat="1" ht="45" x14ac:dyDescent="0.25">
      <c r="A177" s="10">
        <v>174</v>
      </c>
      <c r="B177" s="10" t="s">
        <v>885</v>
      </c>
      <c r="C177" s="11" t="s">
        <v>204</v>
      </c>
      <c r="D177" s="10" t="s">
        <v>5</v>
      </c>
      <c r="E177" s="13" t="s">
        <v>886</v>
      </c>
      <c r="F177" s="10" t="s">
        <v>1075</v>
      </c>
      <c r="G177" s="13" t="s">
        <v>887</v>
      </c>
      <c r="H177" s="13" t="s">
        <v>1145</v>
      </c>
      <c r="I177" s="40">
        <v>1800</v>
      </c>
      <c r="J177" s="41">
        <v>43966</v>
      </c>
      <c r="K177" s="41">
        <v>43973</v>
      </c>
      <c r="L177" s="43">
        <v>1800</v>
      </c>
    </row>
    <row r="178" spans="1:12" s="6" customFormat="1" ht="40.5" customHeight="1" x14ac:dyDescent="0.25">
      <c r="A178" s="10">
        <v>175</v>
      </c>
      <c r="B178" s="10" t="s">
        <v>888</v>
      </c>
      <c r="C178" s="11" t="s">
        <v>204</v>
      </c>
      <c r="D178" s="10" t="s">
        <v>5</v>
      </c>
      <c r="E178" s="13" t="s">
        <v>889</v>
      </c>
      <c r="F178" s="10" t="s">
        <v>1075</v>
      </c>
      <c r="G178" s="13" t="s">
        <v>890</v>
      </c>
      <c r="H178" s="13" t="s">
        <v>1146</v>
      </c>
      <c r="I178" s="40">
        <v>9850</v>
      </c>
      <c r="J178" s="41">
        <v>43962</v>
      </c>
      <c r="K178" s="41">
        <v>43977</v>
      </c>
      <c r="L178" s="43">
        <v>9850</v>
      </c>
    </row>
    <row r="179" spans="1:12" s="6" customFormat="1" ht="135" x14ac:dyDescent="0.25">
      <c r="A179" s="10">
        <v>176</v>
      </c>
      <c r="B179" s="10" t="s">
        <v>805</v>
      </c>
      <c r="C179" s="11" t="s">
        <v>204</v>
      </c>
      <c r="D179" s="10" t="s">
        <v>5</v>
      </c>
      <c r="E179" s="13" t="s">
        <v>806</v>
      </c>
      <c r="F179" s="10" t="s">
        <v>1075</v>
      </c>
      <c r="G179" s="13" t="s">
        <v>807</v>
      </c>
      <c r="H179" s="13" t="s">
        <v>1147</v>
      </c>
      <c r="I179" s="40">
        <v>15000</v>
      </c>
      <c r="J179" s="41">
        <v>43959</v>
      </c>
      <c r="K179" s="41">
        <v>44074</v>
      </c>
      <c r="L179" s="43">
        <v>15000</v>
      </c>
    </row>
    <row r="180" spans="1:12" s="6" customFormat="1" ht="40.5" customHeight="1" x14ac:dyDescent="0.25">
      <c r="A180" s="10">
        <v>177</v>
      </c>
      <c r="B180" s="10" t="s">
        <v>843</v>
      </c>
      <c r="C180" s="11" t="s">
        <v>204</v>
      </c>
      <c r="D180" s="10" t="s">
        <v>5</v>
      </c>
      <c r="E180" s="13" t="s">
        <v>844</v>
      </c>
      <c r="F180" s="10" t="s">
        <v>1075</v>
      </c>
      <c r="G180" s="13" t="s">
        <v>845</v>
      </c>
      <c r="H180" s="13" t="s">
        <v>1148</v>
      </c>
      <c r="I180" s="40">
        <v>3756</v>
      </c>
      <c r="J180" s="41">
        <v>43955</v>
      </c>
      <c r="K180" s="41">
        <v>43985</v>
      </c>
      <c r="L180" s="43">
        <v>3756</v>
      </c>
    </row>
    <row r="181" spans="1:12" s="6" customFormat="1" ht="135" x14ac:dyDescent="0.25">
      <c r="A181" s="10">
        <v>178</v>
      </c>
      <c r="B181" s="10" t="s">
        <v>891</v>
      </c>
      <c r="C181" s="11" t="s">
        <v>204</v>
      </c>
      <c r="D181" s="10" t="s">
        <v>5</v>
      </c>
      <c r="E181" s="13" t="s">
        <v>892</v>
      </c>
      <c r="F181" s="10" t="s">
        <v>1075</v>
      </c>
      <c r="G181" s="13" t="s">
        <v>893</v>
      </c>
      <c r="H181" s="13" t="s">
        <v>1149</v>
      </c>
      <c r="I181" s="40">
        <v>122.8</v>
      </c>
      <c r="J181" s="41">
        <v>43951</v>
      </c>
      <c r="K181" s="41">
        <v>43955</v>
      </c>
      <c r="L181" s="43">
        <v>122.8</v>
      </c>
    </row>
    <row r="182" spans="1:12" s="6" customFormat="1" ht="135" x14ac:dyDescent="0.25">
      <c r="A182" s="10">
        <v>179</v>
      </c>
      <c r="B182" s="10" t="s">
        <v>894</v>
      </c>
      <c r="C182" s="11" t="s">
        <v>204</v>
      </c>
      <c r="D182" s="10" t="s">
        <v>5</v>
      </c>
      <c r="E182" s="13" t="s">
        <v>895</v>
      </c>
      <c r="F182" s="10" t="s">
        <v>1075</v>
      </c>
      <c r="G182" s="13" t="s">
        <v>896</v>
      </c>
      <c r="H182" s="13" t="s">
        <v>1150</v>
      </c>
      <c r="I182" s="40">
        <v>165</v>
      </c>
      <c r="J182" s="41">
        <v>43951</v>
      </c>
      <c r="K182" s="41">
        <v>43956</v>
      </c>
      <c r="L182" s="43">
        <v>165</v>
      </c>
    </row>
    <row r="183" spans="1:12" s="6" customFormat="1" ht="45" x14ac:dyDescent="0.25">
      <c r="A183" s="10">
        <v>180</v>
      </c>
      <c r="B183" s="10" t="s">
        <v>897</v>
      </c>
      <c r="C183" s="11" t="s">
        <v>204</v>
      </c>
      <c r="D183" s="10" t="s">
        <v>5</v>
      </c>
      <c r="E183" s="13" t="s">
        <v>898</v>
      </c>
      <c r="F183" s="10" t="s">
        <v>1075</v>
      </c>
      <c r="G183" s="13" t="s">
        <v>899</v>
      </c>
      <c r="H183" s="13" t="s">
        <v>1151</v>
      </c>
      <c r="I183" s="40">
        <v>2939.4</v>
      </c>
      <c r="J183" s="41">
        <v>43951</v>
      </c>
      <c r="K183" s="41">
        <v>43987</v>
      </c>
      <c r="L183" s="43">
        <v>2939.4</v>
      </c>
    </row>
    <row r="184" spans="1:12" s="6" customFormat="1" ht="40.5" customHeight="1" x14ac:dyDescent="0.25">
      <c r="A184" s="10">
        <v>181</v>
      </c>
      <c r="B184" s="10" t="s">
        <v>900</v>
      </c>
      <c r="C184" s="11" t="s">
        <v>204</v>
      </c>
      <c r="D184" s="10" t="s">
        <v>5</v>
      </c>
      <c r="E184" s="13" t="s">
        <v>901</v>
      </c>
      <c r="F184" s="10" t="s">
        <v>1075</v>
      </c>
      <c r="G184" s="13" t="s">
        <v>902</v>
      </c>
      <c r="H184" s="13" t="s">
        <v>1152</v>
      </c>
      <c r="I184" s="40">
        <v>760</v>
      </c>
      <c r="J184" s="41">
        <v>43951</v>
      </c>
      <c r="K184" s="41">
        <v>43966</v>
      </c>
      <c r="L184" s="43">
        <v>760</v>
      </c>
    </row>
    <row r="185" spans="1:12" s="6" customFormat="1" ht="90" x14ac:dyDescent="0.25">
      <c r="A185" s="10">
        <v>182</v>
      </c>
      <c r="B185" s="10" t="s">
        <v>849</v>
      </c>
      <c r="C185" s="11" t="s">
        <v>204</v>
      </c>
      <c r="D185" s="10" t="s">
        <v>5</v>
      </c>
      <c r="E185" s="13" t="s">
        <v>850</v>
      </c>
      <c r="F185" s="10" t="s">
        <v>1075</v>
      </c>
      <c r="G185" s="13" t="s">
        <v>851</v>
      </c>
      <c r="H185" s="13" t="s">
        <v>1153</v>
      </c>
      <c r="I185" s="40">
        <v>1650</v>
      </c>
      <c r="J185" s="41">
        <v>43944</v>
      </c>
      <c r="K185" s="41">
        <v>44070</v>
      </c>
      <c r="L185" s="43">
        <v>1650</v>
      </c>
    </row>
    <row r="186" spans="1:12" s="6" customFormat="1" ht="135" x14ac:dyDescent="0.25">
      <c r="A186" s="10">
        <v>183</v>
      </c>
      <c r="B186" s="10" t="s">
        <v>846</v>
      </c>
      <c r="C186" s="11" t="s">
        <v>204</v>
      </c>
      <c r="D186" s="10" t="s">
        <v>5</v>
      </c>
      <c r="E186" s="13" t="s">
        <v>847</v>
      </c>
      <c r="F186" s="10" t="s">
        <v>1067</v>
      </c>
      <c r="G186" s="13" t="s">
        <v>848</v>
      </c>
      <c r="H186" s="13" t="s">
        <v>1154</v>
      </c>
      <c r="I186" s="40">
        <v>1825</v>
      </c>
      <c r="J186" s="41">
        <v>43943</v>
      </c>
      <c r="K186" s="41">
        <v>44036</v>
      </c>
      <c r="L186" s="43">
        <v>1825</v>
      </c>
    </row>
    <row r="187" spans="1:12" s="6" customFormat="1" ht="39.75" customHeight="1" x14ac:dyDescent="0.25">
      <c r="A187" s="10">
        <v>184</v>
      </c>
      <c r="B187" s="10" t="s">
        <v>852</v>
      </c>
      <c r="C187" s="11" t="s">
        <v>204</v>
      </c>
      <c r="D187" s="10" t="s">
        <v>5</v>
      </c>
      <c r="E187" s="13" t="s">
        <v>853</v>
      </c>
      <c r="F187" s="10" t="s">
        <v>1075</v>
      </c>
      <c r="G187" s="13" t="s">
        <v>837</v>
      </c>
      <c r="H187" s="13" t="s">
        <v>1155</v>
      </c>
      <c r="I187" s="40">
        <v>600</v>
      </c>
      <c r="J187" s="41">
        <v>43941</v>
      </c>
      <c r="K187" s="41">
        <v>43970</v>
      </c>
      <c r="L187" s="43">
        <v>600</v>
      </c>
    </row>
    <row r="188" spans="1:12" s="6" customFormat="1" ht="75" x14ac:dyDescent="0.25">
      <c r="A188" s="10">
        <v>185</v>
      </c>
      <c r="B188" s="10" t="s">
        <v>854</v>
      </c>
      <c r="C188" s="11" t="s">
        <v>204</v>
      </c>
      <c r="D188" s="10" t="s">
        <v>5</v>
      </c>
      <c r="E188" s="13" t="s">
        <v>855</v>
      </c>
      <c r="F188" s="10" t="s">
        <v>1075</v>
      </c>
      <c r="G188" s="13" t="s">
        <v>856</v>
      </c>
      <c r="H188" s="13" t="s">
        <v>1156</v>
      </c>
      <c r="I188" s="40">
        <v>2960</v>
      </c>
      <c r="J188" s="41">
        <v>43936</v>
      </c>
      <c r="K188" s="41">
        <v>43996</v>
      </c>
      <c r="L188" s="43">
        <v>2960</v>
      </c>
    </row>
    <row r="189" spans="1:12" s="6" customFormat="1" ht="45" x14ac:dyDescent="0.25">
      <c r="A189" s="10">
        <v>186</v>
      </c>
      <c r="B189" s="10" t="s">
        <v>829</v>
      </c>
      <c r="C189" s="11" t="s">
        <v>204</v>
      </c>
      <c r="D189" s="10" t="s">
        <v>5</v>
      </c>
      <c r="E189" s="13" t="s">
        <v>830</v>
      </c>
      <c r="F189" s="10" t="s">
        <v>1075</v>
      </c>
      <c r="G189" s="13" t="s">
        <v>831</v>
      </c>
      <c r="H189" s="13" t="s">
        <v>1157</v>
      </c>
      <c r="I189" s="40">
        <v>502</v>
      </c>
      <c r="J189" s="41">
        <v>43931</v>
      </c>
      <c r="K189" s="41">
        <v>44196</v>
      </c>
      <c r="L189" s="43">
        <v>502</v>
      </c>
    </row>
    <row r="190" spans="1:12" s="6" customFormat="1" ht="60" x14ac:dyDescent="0.25">
      <c r="A190" s="10">
        <v>187</v>
      </c>
      <c r="B190" s="10" t="s">
        <v>903</v>
      </c>
      <c r="C190" s="11" t="s">
        <v>204</v>
      </c>
      <c r="D190" s="10" t="s">
        <v>5</v>
      </c>
      <c r="E190" s="13" t="s">
        <v>904</v>
      </c>
      <c r="F190" s="10" t="s">
        <v>1075</v>
      </c>
      <c r="G190" s="13" t="s">
        <v>905</v>
      </c>
      <c r="H190" s="13" t="s">
        <v>1158</v>
      </c>
      <c r="I190" s="40">
        <v>3350</v>
      </c>
      <c r="J190" s="41">
        <v>43930</v>
      </c>
      <c r="K190" s="41">
        <v>44071</v>
      </c>
      <c r="L190" s="43">
        <v>3350</v>
      </c>
    </row>
    <row r="191" spans="1:12" s="6" customFormat="1" ht="42" customHeight="1" x14ac:dyDescent="0.25">
      <c r="A191" s="10">
        <v>188</v>
      </c>
      <c r="B191" s="10" t="s">
        <v>906</v>
      </c>
      <c r="C191" s="11" t="s">
        <v>204</v>
      </c>
      <c r="D191" s="10" t="s">
        <v>5</v>
      </c>
      <c r="E191" s="13" t="s">
        <v>907</v>
      </c>
      <c r="F191" s="10" t="s">
        <v>1075</v>
      </c>
      <c r="G191" s="13" t="s">
        <v>845</v>
      </c>
      <c r="H191" s="13" t="s">
        <v>1159</v>
      </c>
      <c r="I191" s="40">
        <v>750</v>
      </c>
      <c r="J191" s="41">
        <v>43915</v>
      </c>
      <c r="K191" s="41">
        <v>43931</v>
      </c>
      <c r="L191" s="43">
        <v>750</v>
      </c>
    </row>
    <row r="192" spans="1:12" s="6" customFormat="1" ht="135" x14ac:dyDescent="0.25">
      <c r="A192" s="10">
        <v>189</v>
      </c>
      <c r="B192" s="10" t="s">
        <v>857</v>
      </c>
      <c r="C192" s="11" t="s">
        <v>204</v>
      </c>
      <c r="D192" s="10" t="s">
        <v>5</v>
      </c>
      <c r="E192" s="13" t="s">
        <v>858</v>
      </c>
      <c r="F192" s="10" t="s">
        <v>1067</v>
      </c>
      <c r="G192" s="13" t="s">
        <v>859</v>
      </c>
      <c r="H192" s="13" t="s">
        <v>1160</v>
      </c>
      <c r="I192" s="40">
        <v>2006</v>
      </c>
      <c r="J192" s="41">
        <v>43910</v>
      </c>
      <c r="K192" s="41">
        <v>43970</v>
      </c>
      <c r="L192" s="43">
        <v>2006</v>
      </c>
    </row>
    <row r="193" spans="1:12" s="6" customFormat="1" ht="45" x14ac:dyDescent="0.25">
      <c r="A193" s="10">
        <v>190</v>
      </c>
      <c r="B193" s="10" t="s">
        <v>908</v>
      </c>
      <c r="C193" s="11" t="s">
        <v>204</v>
      </c>
      <c r="D193" s="10" t="s">
        <v>5</v>
      </c>
      <c r="E193" s="13" t="s">
        <v>909</v>
      </c>
      <c r="F193" s="10" t="s">
        <v>1075</v>
      </c>
      <c r="G193" s="13" t="s">
        <v>910</v>
      </c>
      <c r="H193" s="13" t="s">
        <v>1161</v>
      </c>
      <c r="I193" s="40">
        <v>300</v>
      </c>
      <c r="J193" s="41">
        <v>43907</v>
      </c>
      <c r="K193" s="41">
        <v>44271</v>
      </c>
      <c r="L193" s="43">
        <v>300</v>
      </c>
    </row>
    <row r="194" spans="1:12" s="6" customFormat="1" ht="43.5" customHeight="1" x14ac:dyDescent="0.25">
      <c r="A194" s="10">
        <v>191</v>
      </c>
      <c r="B194" s="10" t="s">
        <v>911</v>
      </c>
      <c r="C194" s="11" t="s">
        <v>204</v>
      </c>
      <c r="D194" s="10" t="s">
        <v>5</v>
      </c>
      <c r="E194" s="13" t="s">
        <v>912</v>
      </c>
      <c r="F194" s="10" t="s">
        <v>1075</v>
      </c>
      <c r="G194" s="13" t="s">
        <v>899</v>
      </c>
      <c r="H194" s="13" t="s">
        <v>1150</v>
      </c>
      <c r="I194" s="40">
        <v>2780</v>
      </c>
      <c r="J194" s="41">
        <v>43906</v>
      </c>
      <c r="K194" s="41">
        <v>43921</v>
      </c>
      <c r="L194" s="43">
        <v>2800</v>
      </c>
    </row>
    <row r="195" spans="1:12" s="6" customFormat="1" ht="45" x14ac:dyDescent="0.25">
      <c r="A195" s="10">
        <v>192</v>
      </c>
      <c r="B195" s="10" t="s">
        <v>863</v>
      </c>
      <c r="C195" s="11" t="s">
        <v>204</v>
      </c>
      <c r="D195" s="10" t="s">
        <v>5</v>
      </c>
      <c r="E195" s="13" t="s">
        <v>864</v>
      </c>
      <c r="F195" s="10" t="s">
        <v>1075</v>
      </c>
      <c r="G195" s="13" t="s">
        <v>837</v>
      </c>
      <c r="H195" s="13" t="s">
        <v>1111</v>
      </c>
      <c r="I195" s="40">
        <v>3600</v>
      </c>
      <c r="J195" s="41">
        <v>43902</v>
      </c>
      <c r="K195" s="41">
        <v>43932</v>
      </c>
      <c r="L195" s="43">
        <v>3600</v>
      </c>
    </row>
    <row r="196" spans="1:12" s="6" customFormat="1" ht="45" x14ac:dyDescent="0.25">
      <c r="A196" s="10">
        <v>193</v>
      </c>
      <c r="B196" s="10" t="s">
        <v>811</v>
      </c>
      <c r="C196" s="11" t="s">
        <v>204</v>
      </c>
      <c r="D196" s="10" t="s">
        <v>5</v>
      </c>
      <c r="E196" s="13" t="s">
        <v>812</v>
      </c>
      <c r="F196" s="10" t="s">
        <v>1075</v>
      </c>
      <c r="G196" s="13" t="s">
        <v>813</v>
      </c>
      <c r="H196" s="13" t="s">
        <v>1162</v>
      </c>
      <c r="I196" s="40">
        <v>4440</v>
      </c>
      <c r="J196" s="41">
        <v>43899</v>
      </c>
      <c r="K196" s="41">
        <v>43910</v>
      </c>
      <c r="L196" s="43">
        <v>4440</v>
      </c>
    </row>
    <row r="197" spans="1:12" s="6" customFormat="1" ht="60" x14ac:dyDescent="0.25">
      <c r="A197" s="10">
        <v>194</v>
      </c>
      <c r="B197" s="10" t="s">
        <v>814</v>
      </c>
      <c r="C197" s="11" t="s">
        <v>204</v>
      </c>
      <c r="D197" s="10" t="s">
        <v>5</v>
      </c>
      <c r="E197" s="13" t="s">
        <v>815</v>
      </c>
      <c r="F197" s="10" t="s">
        <v>1075</v>
      </c>
      <c r="G197" s="13" t="s">
        <v>816</v>
      </c>
      <c r="H197" s="13" t="s">
        <v>1163</v>
      </c>
      <c r="I197" s="40">
        <v>800</v>
      </c>
      <c r="J197" s="41">
        <v>43895</v>
      </c>
      <c r="K197" s="41">
        <v>44259</v>
      </c>
      <c r="L197" s="43">
        <v>800</v>
      </c>
    </row>
    <row r="198" spans="1:12" s="6" customFormat="1" ht="44.25" customHeight="1" x14ac:dyDescent="0.25">
      <c r="A198" s="10">
        <v>195</v>
      </c>
      <c r="B198" s="10" t="s">
        <v>865</v>
      </c>
      <c r="C198" s="11" t="s">
        <v>204</v>
      </c>
      <c r="D198" s="10" t="s">
        <v>5</v>
      </c>
      <c r="E198" s="13" t="s">
        <v>866</v>
      </c>
      <c r="F198" s="10" t="s">
        <v>1075</v>
      </c>
      <c r="G198" s="13" t="s">
        <v>867</v>
      </c>
      <c r="H198" s="13" t="s">
        <v>1152</v>
      </c>
      <c r="I198" s="40">
        <v>12272.03</v>
      </c>
      <c r="J198" s="41">
        <v>43893</v>
      </c>
      <c r="K198" s="41">
        <v>43984</v>
      </c>
      <c r="L198" s="43">
        <v>12114.43</v>
      </c>
    </row>
    <row r="199" spans="1:12" s="6" customFormat="1" ht="45" x14ac:dyDescent="0.25">
      <c r="A199" s="10">
        <v>196</v>
      </c>
      <c r="B199" s="10" t="s">
        <v>868</v>
      </c>
      <c r="C199" s="11" t="s">
        <v>204</v>
      </c>
      <c r="D199" s="10" t="s">
        <v>5</v>
      </c>
      <c r="E199" s="13" t="s">
        <v>869</v>
      </c>
      <c r="F199" s="10" t="s">
        <v>1075</v>
      </c>
      <c r="G199" s="13" t="s">
        <v>851</v>
      </c>
      <c r="H199" s="13" t="s">
        <v>1153</v>
      </c>
      <c r="I199" s="40">
        <v>19800</v>
      </c>
      <c r="J199" s="41">
        <v>43889</v>
      </c>
      <c r="K199" s="41">
        <v>44254</v>
      </c>
      <c r="L199" s="43">
        <v>19800</v>
      </c>
    </row>
    <row r="200" spans="1:12" s="6" customFormat="1" ht="90" x14ac:dyDescent="0.25">
      <c r="A200" s="10">
        <v>197</v>
      </c>
      <c r="B200" s="10" t="s">
        <v>817</v>
      </c>
      <c r="C200" s="11" t="s">
        <v>204</v>
      </c>
      <c r="D200" s="10" t="s">
        <v>5</v>
      </c>
      <c r="E200" s="13" t="s">
        <v>818</v>
      </c>
      <c r="F200" s="10" t="s">
        <v>1075</v>
      </c>
      <c r="G200" s="13" t="s">
        <v>819</v>
      </c>
      <c r="H200" s="13" t="s">
        <v>1164</v>
      </c>
      <c r="I200" s="40">
        <v>276</v>
      </c>
      <c r="J200" s="41">
        <v>43879</v>
      </c>
      <c r="K200" s="41">
        <v>43889</v>
      </c>
      <c r="L200" s="43">
        <v>276</v>
      </c>
    </row>
    <row r="201" spans="1:12" s="6" customFormat="1" ht="37.5" customHeight="1" x14ac:dyDescent="0.25">
      <c r="A201" s="10">
        <v>198</v>
      </c>
      <c r="B201" s="10" t="s">
        <v>820</v>
      </c>
      <c r="C201" s="11" t="s">
        <v>204</v>
      </c>
      <c r="D201" s="10" t="s">
        <v>5</v>
      </c>
      <c r="E201" s="13" t="s">
        <v>821</v>
      </c>
      <c r="F201" s="10" t="s">
        <v>1075</v>
      </c>
      <c r="G201" s="13" t="s">
        <v>822</v>
      </c>
      <c r="H201" s="13" t="s">
        <v>1165</v>
      </c>
      <c r="I201" s="40">
        <v>375.2</v>
      </c>
      <c r="J201" s="41">
        <v>43879</v>
      </c>
      <c r="K201" s="41">
        <v>43889</v>
      </c>
      <c r="L201" s="43">
        <v>375.2</v>
      </c>
    </row>
    <row r="202" spans="1:12" s="6" customFormat="1" ht="42.75" customHeight="1" x14ac:dyDescent="0.25">
      <c r="A202" s="10">
        <v>199</v>
      </c>
      <c r="B202" s="10" t="s">
        <v>860</v>
      </c>
      <c r="C202" s="11" t="s">
        <v>204</v>
      </c>
      <c r="D202" s="10" t="s">
        <v>5</v>
      </c>
      <c r="E202" s="13" t="s">
        <v>861</v>
      </c>
      <c r="F202" s="10" t="s">
        <v>1075</v>
      </c>
      <c r="G202" s="13" t="s">
        <v>862</v>
      </c>
      <c r="H202" s="13" t="s">
        <v>1166</v>
      </c>
      <c r="I202" s="40">
        <v>4110</v>
      </c>
      <c r="J202" s="41">
        <v>43875</v>
      </c>
      <c r="K202" s="41">
        <v>44002</v>
      </c>
      <c r="L202" s="43">
        <v>4110</v>
      </c>
    </row>
    <row r="203" spans="1:12" s="6" customFormat="1" ht="41.25" customHeight="1" x14ac:dyDescent="0.25">
      <c r="A203" s="10">
        <v>200</v>
      </c>
      <c r="B203" s="10" t="s">
        <v>919</v>
      </c>
      <c r="C203" s="11" t="s">
        <v>204</v>
      </c>
      <c r="D203" s="10" t="s">
        <v>5</v>
      </c>
      <c r="E203" s="13" t="s">
        <v>920</v>
      </c>
      <c r="F203" s="10" t="s">
        <v>1075</v>
      </c>
      <c r="G203" s="13" t="s">
        <v>921</v>
      </c>
      <c r="H203" s="13" t="s">
        <v>1167</v>
      </c>
      <c r="I203" s="40">
        <v>330</v>
      </c>
      <c r="J203" s="41">
        <v>43875</v>
      </c>
      <c r="K203" s="41">
        <v>43877</v>
      </c>
      <c r="L203" s="43">
        <v>330</v>
      </c>
    </row>
    <row r="204" spans="1:12" s="6" customFormat="1" ht="75" x14ac:dyDescent="0.25">
      <c r="A204" s="10">
        <v>201</v>
      </c>
      <c r="B204" s="10" t="s">
        <v>870</v>
      </c>
      <c r="C204" s="11" t="s">
        <v>204</v>
      </c>
      <c r="D204" s="10" t="s">
        <v>5</v>
      </c>
      <c r="E204" s="13" t="s">
        <v>871</v>
      </c>
      <c r="F204" s="10" t="s">
        <v>1075</v>
      </c>
      <c r="G204" s="13" t="s">
        <v>810</v>
      </c>
      <c r="H204" s="13" t="s">
        <v>1105</v>
      </c>
      <c r="I204" s="40">
        <v>6090</v>
      </c>
      <c r="J204" s="41">
        <v>43871</v>
      </c>
      <c r="K204" s="41">
        <v>43892</v>
      </c>
      <c r="L204" s="43">
        <v>6090</v>
      </c>
    </row>
    <row r="205" spans="1:12" s="6" customFormat="1" ht="90" x14ac:dyDescent="0.25">
      <c r="A205" s="10">
        <v>202</v>
      </c>
      <c r="B205" s="10" t="s">
        <v>913</v>
      </c>
      <c r="C205" s="11" t="s">
        <v>204</v>
      </c>
      <c r="D205" s="10" t="s">
        <v>5</v>
      </c>
      <c r="E205" s="13" t="s">
        <v>914</v>
      </c>
      <c r="F205" s="10" t="s">
        <v>1075</v>
      </c>
      <c r="G205" s="13" t="s">
        <v>915</v>
      </c>
      <c r="H205" s="13" t="s">
        <v>1168</v>
      </c>
      <c r="I205" s="40">
        <v>1220</v>
      </c>
      <c r="J205" s="41">
        <v>43865</v>
      </c>
      <c r="K205" s="41">
        <v>43954</v>
      </c>
      <c r="L205" s="43">
        <v>2100</v>
      </c>
    </row>
    <row r="206" spans="1:12" s="6" customFormat="1" ht="135" x14ac:dyDescent="0.25">
      <c r="A206" s="10">
        <v>203</v>
      </c>
      <c r="B206" s="10" t="s">
        <v>1043</v>
      </c>
      <c r="C206" s="11" t="s">
        <v>204</v>
      </c>
      <c r="D206" s="10" t="s">
        <v>5</v>
      </c>
      <c r="E206" s="13" t="s">
        <v>1044</v>
      </c>
      <c r="F206" s="10" t="s">
        <v>1075</v>
      </c>
      <c r="G206" s="13" t="s">
        <v>810</v>
      </c>
      <c r="H206" s="13" t="s">
        <v>1144</v>
      </c>
      <c r="I206" s="40">
        <v>58000</v>
      </c>
      <c r="J206" s="41">
        <v>43851</v>
      </c>
      <c r="K206" s="41">
        <v>44217</v>
      </c>
      <c r="L206" s="43">
        <v>29000</v>
      </c>
    </row>
    <row r="207" spans="1:12" s="6" customFormat="1" ht="90" x14ac:dyDescent="0.25">
      <c r="A207" s="10">
        <v>204</v>
      </c>
      <c r="B207" s="10" t="s">
        <v>872</v>
      </c>
      <c r="C207" s="11" t="s">
        <v>204</v>
      </c>
      <c r="D207" s="10" t="s">
        <v>5</v>
      </c>
      <c r="E207" s="13" t="s">
        <v>873</v>
      </c>
      <c r="F207" s="10" t="s">
        <v>1075</v>
      </c>
      <c r="G207" s="13" t="s">
        <v>851</v>
      </c>
      <c r="H207" s="13" t="s">
        <v>1169</v>
      </c>
      <c r="I207" s="40">
        <v>2700</v>
      </c>
      <c r="J207" s="41">
        <v>43838</v>
      </c>
      <c r="K207" s="41">
        <v>44568</v>
      </c>
      <c r="L207" s="43">
        <v>2700</v>
      </c>
    </row>
    <row r="208" spans="1:12" s="6" customFormat="1" ht="60" x14ac:dyDescent="0.25">
      <c r="A208" s="10">
        <v>205</v>
      </c>
      <c r="B208" s="10" t="s">
        <v>874</v>
      </c>
      <c r="C208" s="11" t="s">
        <v>204</v>
      </c>
      <c r="D208" s="10" t="s">
        <v>5</v>
      </c>
      <c r="E208" s="13" t="s">
        <v>875</v>
      </c>
      <c r="F208" s="10" t="s">
        <v>1075</v>
      </c>
      <c r="G208" s="13" t="s">
        <v>851</v>
      </c>
      <c r="H208" s="13" t="s">
        <v>1169</v>
      </c>
      <c r="I208" s="40">
        <v>810</v>
      </c>
      <c r="J208" s="41">
        <v>43838</v>
      </c>
      <c r="K208" s="41">
        <v>44568</v>
      </c>
      <c r="L208" s="43">
        <v>810</v>
      </c>
    </row>
    <row r="209" spans="1:12" s="6" customFormat="1" ht="255" x14ac:dyDescent="0.25">
      <c r="A209" s="10">
        <v>206</v>
      </c>
      <c r="B209" s="10" t="s">
        <v>938</v>
      </c>
      <c r="C209" s="11" t="s">
        <v>204</v>
      </c>
      <c r="D209" s="10" t="s">
        <v>5</v>
      </c>
      <c r="E209" s="13" t="s">
        <v>939</v>
      </c>
      <c r="F209" s="10" t="s">
        <v>1107</v>
      </c>
      <c r="G209" s="13" t="s">
        <v>1170</v>
      </c>
      <c r="H209" s="13" t="s">
        <v>1171</v>
      </c>
      <c r="I209" s="40">
        <v>6405</v>
      </c>
      <c r="J209" s="41"/>
      <c r="K209" s="41"/>
      <c r="L209" s="43">
        <v>6405</v>
      </c>
    </row>
    <row r="210" spans="1:12" s="6" customFormat="1" ht="240" x14ac:dyDescent="0.25">
      <c r="A210" s="10">
        <v>207</v>
      </c>
      <c r="B210" s="10" t="s">
        <v>1011</v>
      </c>
      <c r="C210" s="11" t="s">
        <v>204</v>
      </c>
      <c r="D210" s="10" t="s">
        <v>5</v>
      </c>
      <c r="E210" s="13" t="s">
        <v>904</v>
      </c>
      <c r="F210" s="10" t="s">
        <v>1075</v>
      </c>
      <c r="G210" s="13" t="s">
        <v>1012</v>
      </c>
      <c r="H210" s="13" t="s">
        <v>1072</v>
      </c>
      <c r="I210" s="40">
        <v>2880</v>
      </c>
      <c r="J210" s="42">
        <v>44126</v>
      </c>
      <c r="K210" s="42">
        <v>44227</v>
      </c>
      <c r="L210" s="43">
        <v>2880</v>
      </c>
    </row>
    <row r="211" spans="1:12" s="6" customFormat="1" ht="45" x14ac:dyDescent="0.25">
      <c r="A211" s="10">
        <v>208</v>
      </c>
      <c r="B211" s="10" t="s">
        <v>1013</v>
      </c>
      <c r="C211" s="11" t="s">
        <v>204</v>
      </c>
      <c r="D211" s="10" t="s">
        <v>5</v>
      </c>
      <c r="E211" s="13" t="s">
        <v>821</v>
      </c>
      <c r="F211" s="10" t="s">
        <v>1075</v>
      </c>
      <c r="G211" s="13" t="s">
        <v>1014</v>
      </c>
      <c r="H211" s="13" t="s">
        <v>1172</v>
      </c>
      <c r="I211" s="40">
        <v>7556.07</v>
      </c>
      <c r="J211" s="41"/>
      <c r="K211" s="41"/>
      <c r="L211" s="43">
        <v>6193.5</v>
      </c>
    </row>
    <row r="212" spans="1:12" ht="60" x14ac:dyDescent="0.25">
      <c r="A212" s="10">
        <v>209</v>
      </c>
      <c r="B212" s="12" t="s">
        <v>784</v>
      </c>
      <c r="C212" s="11" t="s">
        <v>204</v>
      </c>
      <c r="D212" s="10" t="s">
        <v>5</v>
      </c>
      <c r="E212" s="13" t="s">
        <v>785</v>
      </c>
      <c r="F212" s="10" t="s">
        <v>693</v>
      </c>
      <c r="G212" s="13" t="s">
        <v>786</v>
      </c>
      <c r="H212" s="13" t="s">
        <v>787</v>
      </c>
      <c r="I212" s="40">
        <v>37299.269999999997</v>
      </c>
      <c r="J212" s="42">
        <v>43850</v>
      </c>
      <c r="K212" s="42">
        <v>43909</v>
      </c>
      <c r="L212" s="44">
        <v>44699.27</v>
      </c>
    </row>
    <row r="213" spans="1:12" ht="225" x14ac:dyDescent="0.25">
      <c r="A213" s="10">
        <v>210</v>
      </c>
      <c r="B213" s="12">
        <v>8113308191</v>
      </c>
      <c r="C213" s="11" t="s">
        <v>204</v>
      </c>
      <c r="D213" s="10" t="s">
        <v>5</v>
      </c>
      <c r="E213" s="13" t="s">
        <v>783</v>
      </c>
      <c r="F213" s="10" t="s">
        <v>749</v>
      </c>
      <c r="G213" s="13" t="s">
        <v>778</v>
      </c>
      <c r="H213" s="13" t="s">
        <v>779</v>
      </c>
      <c r="I213" s="40">
        <v>19950</v>
      </c>
      <c r="J213" s="42">
        <v>43831</v>
      </c>
      <c r="K213" s="42">
        <v>45107</v>
      </c>
      <c r="L213" s="43">
        <v>19950</v>
      </c>
    </row>
    <row r="214" spans="1:12" ht="234.75" customHeight="1" x14ac:dyDescent="0.25">
      <c r="A214" s="10">
        <v>211</v>
      </c>
      <c r="B214" s="12" t="s">
        <v>780</v>
      </c>
      <c r="C214" s="11" t="s">
        <v>204</v>
      </c>
      <c r="D214" s="10" t="s">
        <v>5</v>
      </c>
      <c r="E214" s="13" t="s">
        <v>781</v>
      </c>
      <c r="F214" s="10" t="s">
        <v>749</v>
      </c>
      <c r="G214" s="13" t="s">
        <v>778</v>
      </c>
      <c r="H214" s="13" t="s">
        <v>782</v>
      </c>
      <c r="I214" s="40">
        <v>20105.400000000001</v>
      </c>
      <c r="J214" s="42">
        <v>43831</v>
      </c>
      <c r="K214" s="42">
        <v>45107</v>
      </c>
      <c r="L214" s="43">
        <v>20105.400000000001</v>
      </c>
    </row>
    <row r="215" spans="1:12" ht="225" x14ac:dyDescent="0.25">
      <c r="A215" s="10">
        <v>212</v>
      </c>
      <c r="B215" s="12" t="s">
        <v>776</v>
      </c>
      <c r="C215" s="11" t="s">
        <v>204</v>
      </c>
      <c r="D215" s="10" t="s">
        <v>5</v>
      </c>
      <c r="E215" s="13" t="s">
        <v>777</v>
      </c>
      <c r="F215" s="10" t="s">
        <v>749</v>
      </c>
      <c r="G215" s="13" t="s">
        <v>778</v>
      </c>
      <c r="H215" s="13" t="s">
        <v>779</v>
      </c>
      <c r="I215" s="40">
        <v>19061</v>
      </c>
      <c r="J215" s="42">
        <v>43831</v>
      </c>
      <c r="K215" s="42">
        <v>45107</v>
      </c>
      <c r="L215" s="43">
        <v>19061</v>
      </c>
    </row>
    <row r="216" spans="1:12" ht="204.75" customHeight="1" x14ac:dyDescent="0.25">
      <c r="A216" s="10">
        <v>213</v>
      </c>
      <c r="B216" s="12" t="s">
        <v>773</v>
      </c>
      <c r="C216" s="11" t="s">
        <v>204</v>
      </c>
      <c r="D216" s="10" t="s">
        <v>5</v>
      </c>
      <c r="E216" s="13" t="s">
        <v>774</v>
      </c>
      <c r="F216" s="10" t="s">
        <v>693</v>
      </c>
      <c r="G216" s="13" t="s">
        <v>790</v>
      </c>
      <c r="H216" s="13" t="s">
        <v>775</v>
      </c>
      <c r="I216" s="40">
        <v>7900</v>
      </c>
      <c r="J216" s="42">
        <v>43831</v>
      </c>
      <c r="K216" s="42">
        <v>44196</v>
      </c>
      <c r="L216" s="43">
        <v>7900</v>
      </c>
    </row>
    <row r="217" spans="1:12" ht="30" x14ac:dyDescent="0.25">
      <c r="A217" s="20">
        <v>214</v>
      </c>
      <c r="B217" s="18" t="s">
        <v>767</v>
      </c>
      <c r="C217" s="19" t="s">
        <v>204</v>
      </c>
      <c r="D217" s="20" t="s">
        <v>5</v>
      </c>
      <c r="E217" s="21" t="s">
        <v>768</v>
      </c>
      <c r="F217" s="20" t="s">
        <v>693</v>
      </c>
      <c r="G217" s="21" t="s">
        <v>771</v>
      </c>
      <c r="H217" s="21" t="s">
        <v>771</v>
      </c>
      <c r="I217" s="45">
        <v>1580</v>
      </c>
      <c r="J217" s="46">
        <v>43816</v>
      </c>
      <c r="K217" s="46">
        <v>43816</v>
      </c>
      <c r="L217" s="47">
        <v>1580</v>
      </c>
    </row>
    <row r="218" spans="1:12" ht="45" x14ac:dyDescent="0.25">
      <c r="A218" s="20">
        <v>215</v>
      </c>
      <c r="B218" s="18" t="s">
        <v>769</v>
      </c>
      <c r="C218" s="19" t="s">
        <v>204</v>
      </c>
      <c r="D218" s="20" t="s">
        <v>5</v>
      </c>
      <c r="E218" s="21" t="s">
        <v>770</v>
      </c>
      <c r="F218" s="20" t="s">
        <v>693</v>
      </c>
      <c r="G218" s="21" t="s">
        <v>772</v>
      </c>
      <c r="H218" s="21" t="s">
        <v>772</v>
      </c>
      <c r="I218" s="45">
        <v>3000</v>
      </c>
      <c r="J218" s="46">
        <v>43811</v>
      </c>
      <c r="K218" s="46">
        <v>44177</v>
      </c>
      <c r="L218" s="47">
        <v>3000</v>
      </c>
    </row>
    <row r="219" spans="1:12" ht="30" x14ac:dyDescent="0.25">
      <c r="A219" s="20">
        <v>216</v>
      </c>
      <c r="B219" s="18" t="s">
        <v>760</v>
      </c>
      <c r="C219" s="19" t="s">
        <v>204</v>
      </c>
      <c r="D219" s="20" t="s">
        <v>5</v>
      </c>
      <c r="E219" s="21" t="s">
        <v>761</v>
      </c>
      <c r="F219" s="20" t="s">
        <v>693</v>
      </c>
      <c r="G219" s="21" t="s">
        <v>732</v>
      </c>
      <c r="H219" s="21" t="s">
        <v>732</v>
      </c>
      <c r="I219" s="45">
        <v>300</v>
      </c>
      <c r="J219" s="46">
        <v>43809</v>
      </c>
      <c r="K219" s="46">
        <v>43809</v>
      </c>
      <c r="L219" s="47">
        <v>300</v>
      </c>
    </row>
    <row r="220" spans="1:12" ht="30" x14ac:dyDescent="0.25">
      <c r="A220" s="20">
        <v>217</v>
      </c>
      <c r="B220" s="18" t="s">
        <v>762</v>
      </c>
      <c r="C220" s="19" t="s">
        <v>204</v>
      </c>
      <c r="D220" s="20" t="s">
        <v>5</v>
      </c>
      <c r="E220" s="21" t="s">
        <v>763</v>
      </c>
      <c r="F220" s="20" t="s">
        <v>693</v>
      </c>
      <c r="G220" s="21" t="s">
        <v>746</v>
      </c>
      <c r="H220" s="21" t="s">
        <v>746</v>
      </c>
      <c r="I220" s="45">
        <v>4050</v>
      </c>
      <c r="J220" s="46">
        <v>43808</v>
      </c>
      <c r="K220" s="46">
        <v>43808</v>
      </c>
      <c r="L220" s="47">
        <v>4050</v>
      </c>
    </row>
    <row r="221" spans="1:12" ht="60" x14ac:dyDescent="0.25">
      <c r="A221" s="20">
        <v>218</v>
      </c>
      <c r="B221" s="18" t="s">
        <v>764</v>
      </c>
      <c r="C221" s="19" t="s">
        <v>204</v>
      </c>
      <c r="D221" s="20" t="s">
        <v>5</v>
      </c>
      <c r="E221" s="21" t="s">
        <v>765</v>
      </c>
      <c r="F221" s="20" t="s">
        <v>693</v>
      </c>
      <c r="G221" s="21" t="s">
        <v>766</v>
      </c>
      <c r="H221" s="21" t="s">
        <v>766</v>
      </c>
      <c r="I221" s="45">
        <v>3000</v>
      </c>
      <c r="J221" s="46">
        <v>43800</v>
      </c>
      <c r="K221" s="46">
        <v>44166</v>
      </c>
      <c r="L221" s="47">
        <v>3000</v>
      </c>
    </row>
    <row r="222" spans="1:12" ht="30" x14ac:dyDescent="0.25">
      <c r="A222" s="20">
        <v>219</v>
      </c>
      <c r="B222" s="18" t="s">
        <v>752</v>
      </c>
      <c r="C222" s="19" t="s">
        <v>204</v>
      </c>
      <c r="D222" s="20" t="s">
        <v>5</v>
      </c>
      <c r="E222" s="21" t="s">
        <v>753</v>
      </c>
      <c r="F222" s="20" t="s">
        <v>693</v>
      </c>
      <c r="G222" s="21" t="s">
        <v>732</v>
      </c>
      <c r="H222" s="21" t="s">
        <v>732</v>
      </c>
      <c r="I222" s="45">
        <v>1200</v>
      </c>
      <c r="J222" s="46">
        <v>43797</v>
      </c>
      <c r="K222" s="46">
        <v>43797</v>
      </c>
      <c r="L222" s="47">
        <v>1200</v>
      </c>
    </row>
    <row r="223" spans="1:12" ht="30" x14ac:dyDescent="0.25">
      <c r="A223" s="20">
        <v>220</v>
      </c>
      <c r="B223" s="18" t="s">
        <v>754</v>
      </c>
      <c r="C223" s="19" t="s">
        <v>204</v>
      </c>
      <c r="D223" s="20" t="s">
        <v>5</v>
      </c>
      <c r="E223" s="21" t="s">
        <v>755</v>
      </c>
      <c r="F223" s="20" t="s">
        <v>693</v>
      </c>
      <c r="G223" s="21" t="s">
        <v>759</v>
      </c>
      <c r="H223" s="21" t="s">
        <v>759</v>
      </c>
      <c r="I223" s="45">
        <v>600</v>
      </c>
      <c r="J223" s="46">
        <v>43796</v>
      </c>
      <c r="K223" s="46">
        <v>43796</v>
      </c>
      <c r="L223" s="47">
        <v>600</v>
      </c>
    </row>
    <row r="224" spans="1:12" ht="60" x14ac:dyDescent="0.25">
      <c r="A224" s="20">
        <v>221</v>
      </c>
      <c r="B224" s="18" t="s">
        <v>756</v>
      </c>
      <c r="C224" s="19" t="s">
        <v>204</v>
      </c>
      <c r="D224" s="20" t="s">
        <v>5</v>
      </c>
      <c r="E224" s="21" t="s">
        <v>757</v>
      </c>
      <c r="F224" s="20" t="s">
        <v>693</v>
      </c>
      <c r="G224" s="21" t="s">
        <v>795</v>
      </c>
      <c r="H224" s="21" t="s">
        <v>758</v>
      </c>
      <c r="I224" s="45">
        <v>38603.35</v>
      </c>
      <c r="J224" s="46">
        <v>43794</v>
      </c>
      <c r="K224" s="46">
        <v>43839</v>
      </c>
      <c r="L224" s="47">
        <v>38603.35</v>
      </c>
    </row>
    <row r="225" spans="1:12" ht="120" x14ac:dyDescent="0.25">
      <c r="A225" s="20">
        <v>222</v>
      </c>
      <c r="B225" s="18" t="s">
        <v>747</v>
      </c>
      <c r="C225" s="19" t="s">
        <v>204</v>
      </c>
      <c r="D225" s="20" t="s">
        <v>5</v>
      </c>
      <c r="E225" s="21" t="s">
        <v>748</v>
      </c>
      <c r="F225" s="20" t="s">
        <v>749</v>
      </c>
      <c r="G225" s="21" t="s">
        <v>750</v>
      </c>
      <c r="H225" s="21" t="s">
        <v>751</v>
      </c>
      <c r="I225" s="45">
        <v>179455</v>
      </c>
      <c r="J225" s="46">
        <v>43790</v>
      </c>
      <c r="K225" s="46">
        <v>43839</v>
      </c>
      <c r="L225" s="47">
        <v>179455</v>
      </c>
    </row>
    <row r="226" spans="1:12" ht="45" x14ac:dyDescent="0.25">
      <c r="A226" s="20">
        <v>223</v>
      </c>
      <c r="B226" s="18" t="s">
        <v>744</v>
      </c>
      <c r="C226" s="19" t="s">
        <v>204</v>
      </c>
      <c r="D226" s="20" t="s">
        <v>5</v>
      </c>
      <c r="E226" s="21" t="s">
        <v>745</v>
      </c>
      <c r="F226" s="20" t="s">
        <v>693</v>
      </c>
      <c r="G226" s="21" t="s">
        <v>746</v>
      </c>
      <c r="H226" s="21" t="s">
        <v>746</v>
      </c>
      <c r="I226" s="45">
        <v>644</v>
      </c>
      <c r="J226" s="46">
        <v>43783</v>
      </c>
      <c r="K226" s="46">
        <v>43783</v>
      </c>
      <c r="L226" s="47">
        <v>644</v>
      </c>
    </row>
    <row r="227" spans="1:12" ht="30" x14ac:dyDescent="0.25">
      <c r="A227" s="20">
        <v>224</v>
      </c>
      <c r="B227" s="18" t="s">
        <v>741</v>
      </c>
      <c r="C227" s="19" t="s">
        <v>204</v>
      </c>
      <c r="D227" s="20" t="s">
        <v>5</v>
      </c>
      <c r="E227" s="21" t="s">
        <v>742</v>
      </c>
      <c r="F227" s="20" t="s">
        <v>693</v>
      </c>
      <c r="G227" s="21" t="s">
        <v>743</v>
      </c>
      <c r="H227" s="21" t="s">
        <v>743</v>
      </c>
      <c r="I227" s="45">
        <v>2800</v>
      </c>
      <c r="J227" s="46">
        <v>43775</v>
      </c>
      <c r="K227" s="46">
        <v>43775</v>
      </c>
      <c r="L227" s="47">
        <v>2800</v>
      </c>
    </row>
    <row r="228" spans="1:12" ht="105" x14ac:dyDescent="0.25">
      <c r="A228" s="20">
        <v>225</v>
      </c>
      <c r="B228" s="18" t="s">
        <v>737</v>
      </c>
      <c r="C228" s="19" t="s">
        <v>204</v>
      </c>
      <c r="D228" s="20" t="s">
        <v>5</v>
      </c>
      <c r="E228" s="21" t="s">
        <v>738</v>
      </c>
      <c r="F228" s="20" t="s">
        <v>383</v>
      </c>
      <c r="G228" s="21" t="s">
        <v>739</v>
      </c>
      <c r="H228" s="21" t="s">
        <v>740</v>
      </c>
      <c r="I228" s="45">
        <v>58713.75</v>
      </c>
      <c r="J228" s="46">
        <v>43766</v>
      </c>
      <c r="K228" s="46">
        <v>44313</v>
      </c>
      <c r="L228" s="47">
        <v>58713.75</v>
      </c>
    </row>
    <row r="229" spans="1:12" ht="90" x14ac:dyDescent="0.25">
      <c r="A229" s="20">
        <v>226</v>
      </c>
      <c r="B229" s="18" t="s">
        <v>733</v>
      </c>
      <c r="C229" s="19" t="s">
        <v>204</v>
      </c>
      <c r="D229" s="20" t="s">
        <v>5</v>
      </c>
      <c r="E229" s="21" t="s">
        <v>734</v>
      </c>
      <c r="F229" s="20" t="s">
        <v>693</v>
      </c>
      <c r="G229" s="21" t="s">
        <v>735</v>
      </c>
      <c r="H229" s="21" t="s">
        <v>736</v>
      </c>
      <c r="I229" s="45">
        <v>2180</v>
      </c>
      <c r="J229" s="46">
        <v>43760</v>
      </c>
      <c r="K229" s="46">
        <v>44135</v>
      </c>
      <c r="L229" s="47">
        <v>2180</v>
      </c>
    </row>
    <row r="230" spans="1:12" ht="45" x14ac:dyDescent="0.25">
      <c r="A230" s="20">
        <v>227</v>
      </c>
      <c r="B230" s="18" t="s">
        <v>730</v>
      </c>
      <c r="C230" s="19" t="s">
        <v>204</v>
      </c>
      <c r="D230" s="20" t="s">
        <v>5</v>
      </c>
      <c r="E230" s="21" t="s">
        <v>731</v>
      </c>
      <c r="F230" s="20" t="s">
        <v>693</v>
      </c>
      <c r="G230" s="21" t="s">
        <v>732</v>
      </c>
      <c r="H230" s="21" t="s">
        <v>732</v>
      </c>
      <c r="I230" s="45">
        <v>1400</v>
      </c>
      <c r="J230" s="46">
        <v>43747</v>
      </c>
      <c r="K230" s="46">
        <v>43747</v>
      </c>
      <c r="L230" s="47">
        <v>1400</v>
      </c>
    </row>
    <row r="231" spans="1:12" ht="45" x14ac:dyDescent="0.25">
      <c r="A231" s="20">
        <v>228</v>
      </c>
      <c r="B231" s="18" t="s">
        <v>727</v>
      </c>
      <c r="C231" s="19" t="s">
        <v>204</v>
      </c>
      <c r="D231" s="20" t="s">
        <v>5</v>
      </c>
      <c r="E231" s="21" t="s">
        <v>728</v>
      </c>
      <c r="F231" s="20" t="s">
        <v>693</v>
      </c>
      <c r="G231" s="21" t="s">
        <v>729</v>
      </c>
      <c r="H231" s="21" t="s">
        <v>729</v>
      </c>
      <c r="I231" s="45">
        <v>3000</v>
      </c>
      <c r="J231" s="46">
        <v>43726</v>
      </c>
      <c r="K231" s="46">
        <v>43784</v>
      </c>
      <c r="L231" s="47">
        <v>3000</v>
      </c>
    </row>
    <row r="232" spans="1:12" ht="90" x14ac:dyDescent="0.25">
      <c r="A232" s="20">
        <v>229</v>
      </c>
      <c r="B232" s="18" t="s">
        <v>723</v>
      </c>
      <c r="C232" s="19" t="s">
        <v>204</v>
      </c>
      <c r="D232" s="20" t="s">
        <v>5</v>
      </c>
      <c r="E232" s="21" t="s">
        <v>724</v>
      </c>
      <c r="F232" s="20" t="s">
        <v>693</v>
      </c>
      <c r="G232" s="21" t="s">
        <v>725</v>
      </c>
      <c r="H232" s="21" t="s">
        <v>726</v>
      </c>
      <c r="I232" s="45">
        <v>3625.25</v>
      </c>
      <c r="J232" s="46">
        <v>43723</v>
      </c>
      <c r="K232" s="46">
        <v>44089</v>
      </c>
      <c r="L232" s="47">
        <v>3625</v>
      </c>
    </row>
    <row r="233" spans="1:12" ht="60" x14ac:dyDescent="0.25">
      <c r="A233" s="20">
        <v>230</v>
      </c>
      <c r="B233" s="18" t="s">
        <v>720</v>
      </c>
      <c r="C233" s="19" t="s">
        <v>204</v>
      </c>
      <c r="D233" s="20" t="s">
        <v>5</v>
      </c>
      <c r="E233" s="21" t="s">
        <v>721</v>
      </c>
      <c r="F233" s="20" t="s">
        <v>693</v>
      </c>
      <c r="G233" s="21" t="s">
        <v>722</v>
      </c>
      <c r="H233" s="21" t="s">
        <v>722</v>
      </c>
      <c r="I233" s="45">
        <v>270</v>
      </c>
      <c r="J233" s="46">
        <v>43719</v>
      </c>
      <c r="K233" s="46">
        <v>43719</v>
      </c>
      <c r="L233" s="47">
        <v>270</v>
      </c>
    </row>
    <row r="234" spans="1:12" ht="60" x14ac:dyDescent="0.25">
      <c r="A234" s="20">
        <v>231</v>
      </c>
      <c r="B234" s="18" t="s">
        <v>718</v>
      </c>
      <c r="C234" s="19" t="s">
        <v>204</v>
      </c>
      <c r="D234" s="20" t="s">
        <v>5</v>
      </c>
      <c r="E234" s="21" t="s">
        <v>719</v>
      </c>
      <c r="F234" s="20" t="s">
        <v>693</v>
      </c>
      <c r="G234" s="21" t="s">
        <v>792</v>
      </c>
      <c r="H234" s="21" t="s">
        <v>792</v>
      </c>
      <c r="I234" s="45">
        <v>6960</v>
      </c>
      <c r="J234" s="46">
        <v>43713</v>
      </c>
      <c r="K234" s="46">
        <v>43713</v>
      </c>
      <c r="L234" s="47">
        <v>6960</v>
      </c>
    </row>
    <row r="235" spans="1:12" ht="150" x14ac:dyDescent="0.25">
      <c r="A235" s="20">
        <v>232</v>
      </c>
      <c r="B235" s="18" t="s">
        <v>716</v>
      </c>
      <c r="C235" s="19" t="s">
        <v>204</v>
      </c>
      <c r="D235" s="20" t="s">
        <v>5</v>
      </c>
      <c r="E235" s="21" t="s">
        <v>717</v>
      </c>
      <c r="F235" s="20" t="s">
        <v>693</v>
      </c>
      <c r="G235" s="21" t="s">
        <v>712</v>
      </c>
      <c r="H235" s="21" t="s">
        <v>713</v>
      </c>
      <c r="I235" s="45">
        <v>597.1</v>
      </c>
      <c r="J235" s="46">
        <v>43708</v>
      </c>
      <c r="K235" s="46">
        <v>44074</v>
      </c>
      <c r="L235" s="47">
        <v>597.1</v>
      </c>
    </row>
    <row r="236" spans="1:12" ht="150" x14ac:dyDescent="0.25">
      <c r="A236" s="20">
        <v>233</v>
      </c>
      <c r="B236" s="18" t="s">
        <v>714</v>
      </c>
      <c r="C236" s="19" t="s">
        <v>204</v>
      </c>
      <c r="D236" s="20" t="s">
        <v>5</v>
      </c>
      <c r="E236" s="21" t="s">
        <v>715</v>
      </c>
      <c r="F236" s="20" t="s">
        <v>693</v>
      </c>
      <c r="G236" s="21" t="s">
        <v>712</v>
      </c>
      <c r="H236" s="21" t="s">
        <v>713</v>
      </c>
      <c r="I236" s="45">
        <v>597.1</v>
      </c>
      <c r="J236" s="46">
        <v>43708</v>
      </c>
      <c r="K236" s="46">
        <v>44074</v>
      </c>
      <c r="L236" s="47">
        <v>597.1</v>
      </c>
    </row>
    <row r="237" spans="1:12" ht="150" x14ac:dyDescent="0.25">
      <c r="A237" s="20">
        <v>234</v>
      </c>
      <c r="B237" s="18" t="s">
        <v>710</v>
      </c>
      <c r="C237" s="19" t="s">
        <v>204</v>
      </c>
      <c r="D237" s="20" t="s">
        <v>5</v>
      </c>
      <c r="E237" s="21" t="s">
        <v>711</v>
      </c>
      <c r="F237" s="20" t="s">
        <v>693</v>
      </c>
      <c r="G237" s="21" t="s">
        <v>712</v>
      </c>
      <c r="H237" s="21" t="s">
        <v>713</v>
      </c>
      <c r="I237" s="45">
        <v>848.5</v>
      </c>
      <c r="J237" s="46">
        <v>43708</v>
      </c>
      <c r="K237" s="46">
        <v>44074</v>
      </c>
      <c r="L237" s="47">
        <v>846</v>
      </c>
    </row>
    <row r="238" spans="1:12" ht="30" x14ac:dyDescent="0.25">
      <c r="A238" s="20">
        <v>235</v>
      </c>
      <c r="B238" s="18" t="s">
        <v>707</v>
      </c>
      <c r="C238" s="19" t="s">
        <v>204</v>
      </c>
      <c r="D238" s="20" t="s">
        <v>5</v>
      </c>
      <c r="E238" s="21" t="s">
        <v>708</v>
      </c>
      <c r="F238" s="20" t="s">
        <v>693</v>
      </c>
      <c r="G238" s="21" t="s">
        <v>709</v>
      </c>
      <c r="H238" s="21" t="s">
        <v>709</v>
      </c>
      <c r="I238" s="45">
        <v>3180</v>
      </c>
      <c r="J238" s="46">
        <v>43678</v>
      </c>
      <c r="K238" s="46">
        <v>44043</v>
      </c>
      <c r="L238" s="47">
        <v>3180</v>
      </c>
    </row>
    <row r="239" spans="1:12" ht="105" x14ac:dyDescent="0.25">
      <c r="A239" s="20">
        <v>236</v>
      </c>
      <c r="B239" s="18" t="s">
        <v>703</v>
      </c>
      <c r="C239" s="19" t="s">
        <v>204</v>
      </c>
      <c r="D239" s="20" t="s">
        <v>5</v>
      </c>
      <c r="E239" s="21" t="s">
        <v>704</v>
      </c>
      <c r="F239" s="20" t="s">
        <v>705</v>
      </c>
      <c r="G239" s="21" t="s">
        <v>706</v>
      </c>
      <c r="H239" s="21" t="s">
        <v>706</v>
      </c>
      <c r="I239" s="45">
        <v>4000</v>
      </c>
      <c r="J239" s="46">
        <v>43674</v>
      </c>
      <c r="K239" s="46">
        <v>43735</v>
      </c>
      <c r="L239" s="47">
        <v>4000</v>
      </c>
    </row>
    <row r="240" spans="1:12" ht="60" x14ac:dyDescent="0.25">
      <c r="A240" s="20">
        <v>237</v>
      </c>
      <c r="B240" s="18" t="s">
        <v>699</v>
      </c>
      <c r="C240" s="19" t="s">
        <v>204</v>
      </c>
      <c r="D240" s="20" t="s">
        <v>5</v>
      </c>
      <c r="E240" s="21" t="s">
        <v>700</v>
      </c>
      <c r="F240" s="20" t="s">
        <v>693</v>
      </c>
      <c r="G240" s="21" t="s">
        <v>701</v>
      </c>
      <c r="H240" s="21" t="s">
        <v>702</v>
      </c>
      <c r="I240" s="45">
        <v>5050</v>
      </c>
      <c r="J240" s="46">
        <v>43661</v>
      </c>
      <c r="K240" s="46">
        <v>43676</v>
      </c>
      <c r="L240" s="47">
        <v>5050</v>
      </c>
    </row>
    <row r="241" spans="1:12" ht="60" x14ac:dyDescent="0.25">
      <c r="A241" s="20">
        <v>238</v>
      </c>
      <c r="B241" s="18" t="s">
        <v>696</v>
      </c>
      <c r="C241" s="19" t="s">
        <v>204</v>
      </c>
      <c r="D241" s="20" t="s">
        <v>5</v>
      </c>
      <c r="E241" s="21" t="s">
        <v>697</v>
      </c>
      <c r="F241" s="20" t="s">
        <v>693</v>
      </c>
      <c r="G241" s="21" t="s">
        <v>698</v>
      </c>
      <c r="H241" s="21" t="s">
        <v>698</v>
      </c>
      <c r="I241" s="45">
        <v>16970</v>
      </c>
      <c r="J241" s="46">
        <v>43658</v>
      </c>
      <c r="K241" s="46">
        <v>43672</v>
      </c>
      <c r="L241" s="47">
        <v>19610</v>
      </c>
    </row>
    <row r="242" spans="1:12" ht="60" x14ac:dyDescent="0.25">
      <c r="A242" s="20">
        <v>239</v>
      </c>
      <c r="B242" s="18" t="s">
        <v>683</v>
      </c>
      <c r="C242" s="19" t="s">
        <v>204</v>
      </c>
      <c r="D242" s="20" t="s">
        <v>5</v>
      </c>
      <c r="E242" s="21" t="s">
        <v>684</v>
      </c>
      <c r="F242" s="20" t="s">
        <v>276</v>
      </c>
      <c r="G242" s="21" t="s">
        <v>685</v>
      </c>
      <c r="H242" s="21" t="s">
        <v>685</v>
      </c>
      <c r="I242" s="48">
        <v>17520</v>
      </c>
      <c r="J242" s="46">
        <v>43655</v>
      </c>
      <c r="K242" s="46">
        <v>44750</v>
      </c>
      <c r="L242" s="49">
        <v>17520</v>
      </c>
    </row>
    <row r="243" spans="1:12" ht="90" x14ac:dyDescent="0.25">
      <c r="A243" s="20">
        <v>240</v>
      </c>
      <c r="B243" s="18" t="s">
        <v>695</v>
      </c>
      <c r="C243" s="19" t="s">
        <v>204</v>
      </c>
      <c r="D243" s="20" t="s">
        <v>5</v>
      </c>
      <c r="E243" s="21" t="s">
        <v>691</v>
      </c>
      <c r="F243" s="20" t="s">
        <v>693</v>
      </c>
      <c r="G243" s="21" t="s">
        <v>692</v>
      </c>
      <c r="H243" s="21" t="s">
        <v>694</v>
      </c>
      <c r="I243" s="45">
        <v>260</v>
      </c>
      <c r="J243" s="46">
        <v>43646</v>
      </c>
      <c r="K243" s="46">
        <v>44012</v>
      </c>
      <c r="L243" s="47">
        <v>260</v>
      </c>
    </row>
    <row r="244" spans="1:12" ht="90" x14ac:dyDescent="0.25">
      <c r="A244" s="20">
        <v>241</v>
      </c>
      <c r="B244" s="18" t="s">
        <v>689</v>
      </c>
      <c r="C244" s="19" t="s">
        <v>204</v>
      </c>
      <c r="D244" s="20" t="s">
        <v>5</v>
      </c>
      <c r="E244" s="21" t="s">
        <v>690</v>
      </c>
      <c r="F244" s="20" t="s">
        <v>693</v>
      </c>
      <c r="G244" s="21" t="s">
        <v>692</v>
      </c>
      <c r="H244" s="21" t="s">
        <v>694</v>
      </c>
      <c r="I244" s="45">
        <v>1050</v>
      </c>
      <c r="J244" s="46">
        <v>43646</v>
      </c>
      <c r="K244" s="46">
        <v>44012</v>
      </c>
      <c r="L244" s="47">
        <v>1050</v>
      </c>
    </row>
    <row r="245" spans="1:12" ht="60" x14ac:dyDescent="0.25">
      <c r="A245" s="20">
        <v>242</v>
      </c>
      <c r="B245" s="18" t="s">
        <v>673</v>
      </c>
      <c r="C245" s="19" t="s">
        <v>204</v>
      </c>
      <c r="D245" s="20" t="s">
        <v>5</v>
      </c>
      <c r="E245" s="21" t="s">
        <v>674</v>
      </c>
      <c r="F245" s="20" t="s">
        <v>276</v>
      </c>
      <c r="G245" s="21" t="s">
        <v>792</v>
      </c>
      <c r="H245" s="21" t="s">
        <v>788</v>
      </c>
      <c r="I245" s="48">
        <v>13050</v>
      </c>
      <c r="J245" s="46" t="s">
        <v>675</v>
      </c>
      <c r="K245" s="46" t="s">
        <v>676</v>
      </c>
      <c r="L245" s="49">
        <v>13050</v>
      </c>
    </row>
    <row r="246" spans="1:12" ht="60" x14ac:dyDescent="0.25">
      <c r="A246" s="20">
        <v>243</v>
      </c>
      <c r="B246" s="18" t="s">
        <v>686</v>
      </c>
      <c r="C246" s="19" t="s">
        <v>204</v>
      </c>
      <c r="D246" s="20" t="s">
        <v>5</v>
      </c>
      <c r="E246" s="21" t="s">
        <v>687</v>
      </c>
      <c r="F246" s="20" t="s">
        <v>276</v>
      </c>
      <c r="G246" s="21" t="s">
        <v>688</v>
      </c>
      <c r="H246" s="21" t="s">
        <v>688</v>
      </c>
      <c r="I246" s="48">
        <v>15000</v>
      </c>
      <c r="J246" s="46" t="s">
        <v>1073</v>
      </c>
      <c r="K246" s="46" t="s">
        <v>1074</v>
      </c>
      <c r="L246" s="49">
        <v>15000</v>
      </c>
    </row>
    <row r="247" spans="1:12" ht="90" x14ac:dyDescent="0.25">
      <c r="A247" s="20">
        <v>244</v>
      </c>
      <c r="B247" s="18" t="s">
        <v>491</v>
      </c>
      <c r="C247" s="19" t="s">
        <v>204</v>
      </c>
      <c r="D247" s="20" t="s">
        <v>5</v>
      </c>
      <c r="E247" s="22" t="s">
        <v>520</v>
      </c>
      <c r="F247" s="20" t="s">
        <v>276</v>
      </c>
      <c r="G247" s="22" t="s">
        <v>549</v>
      </c>
      <c r="H247" s="22" t="s">
        <v>643</v>
      </c>
      <c r="I247" s="47">
        <v>402</v>
      </c>
      <c r="J247" s="46">
        <v>43619</v>
      </c>
      <c r="K247" s="46">
        <v>43984</v>
      </c>
      <c r="L247" s="47">
        <v>402</v>
      </c>
    </row>
    <row r="248" spans="1:12" ht="92.25" customHeight="1" x14ac:dyDescent="0.25">
      <c r="A248" s="20">
        <v>245</v>
      </c>
      <c r="B248" s="18" t="s">
        <v>1357</v>
      </c>
      <c r="C248" s="19" t="s">
        <v>204</v>
      </c>
      <c r="D248" s="20" t="s">
        <v>5</v>
      </c>
      <c r="E248" s="22" t="s">
        <v>1358</v>
      </c>
      <c r="F248" s="20" t="s">
        <v>335</v>
      </c>
      <c r="G248" s="22" t="s">
        <v>1359</v>
      </c>
      <c r="H248" s="22" t="s">
        <v>1359</v>
      </c>
      <c r="I248" s="47">
        <v>175134.96</v>
      </c>
      <c r="J248" s="46">
        <v>43617</v>
      </c>
      <c r="K248" s="46">
        <v>44348</v>
      </c>
      <c r="L248" s="47">
        <v>168971.4</v>
      </c>
    </row>
    <row r="249" spans="1:12" ht="120" x14ac:dyDescent="0.25">
      <c r="A249" s="20">
        <v>246</v>
      </c>
      <c r="B249" s="18" t="s">
        <v>796</v>
      </c>
      <c r="C249" s="19" t="s">
        <v>204</v>
      </c>
      <c r="D249" s="20" t="s">
        <v>5</v>
      </c>
      <c r="E249" s="21" t="s">
        <v>677</v>
      </c>
      <c r="F249" s="20" t="s">
        <v>276</v>
      </c>
      <c r="G249" s="21" t="s">
        <v>678</v>
      </c>
      <c r="H249" s="21" t="s">
        <v>678</v>
      </c>
      <c r="I249" s="48">
        <v>16000</v>
      </c>
      <c r="J249" s="46" t="s">
        <v>281</v>
      </c>
      <c r="K249" s="46" t="s">
        <v>475</v>
      </c>
      <c r="L249" s="49">
        <v>16000</v>
      </c>
    </row>
    <row r="250" spans="1:12" ht="60" x14ac:dyDescent="0.25">
      <c r="A250" s="20">
        <v>247</v>
      </c>
      <c r="B250" s="18" t="s">
        <v>794</v>
      </c>
      <c r="C250" s="19" t="s">
        <v>204</v>
      </c>
      <c r="D250" s="20" t="s">
        <v>5</v>
      </c>
      <c r="E250" s="21" t="s">
        <v>679</v>
      </c>
      <c r="F250" s="20" t="s">
        <v>276</v>
      </c>
      <c r="G250" s="21" t="s">
        <v>792</v>
      </c>
      <c r="H250" s="21" t="s">
        <v>788</v>
      </c>
      <c r="I250" s="50">
        <v>800</v>
      </c>
      <c r="J250" s="46" t="s">
        <v>680</v>
      </c>
      <c r="K250" s="46" t="s">
        <v>680</v>
      </c>
      <c r="L250" s="50">
        <v>800</v>
      </c>
    </row>
    <row r="251" spans="1:12" ht="60" x14ac:dyDescent="0.25">
      <c r="A251" s="20">
        <v>248</v>
      </c>
      <c r="B251" s="18" t="s">
        <v>793</v>
      </c>
      <c r="C251" s="19" t="s">
        <v>204</v>
      </c>
      <c r="D251" s="20" t="s">
        <v>5</v>
      </c>
      <c r="E251" s="21" t="s">
        <v>681</v>
      </c>
      <c r="F251" s="20" t="s">
        <v>276</v>
      </c>
      <c r="G251" s="21" t="s">
        <v>791</v>
      </c>
      <c r="H251" s="21" t="s">
        <v>788</v>
      </c>
      <c r="I251" s="48">
        <v>2320</v>
      </c>
      <c r="J251" s="46" t="s">
        <v>682</v>
      </c>
      <c r="K251" s="46" t="s">
        <v>682</v>
      </c>
      <c r="L251" s="49">
        <v>2320</v>
      </c>
    </row>
    <row r="252" spans="1:12" ht="60" x14ac:dyDescent="0.25">
      <c r="A252" s="20">
        <v>249</v>
      </c>
      <c r="B252" s="18" t="s">
        <v>668</v>
      </c>
      <c r="C252" s="19" t="s">
        <v>204</v>
      </c>
      <c r="D252" s="20" t="s">
        <v>5</v>
      </c>
      <c r="E252" s="21" t="s">
        <v>669</v>
      </c>
      <c r="F252" s="20" t="s">
        <v>276</v>
      </c>
      <c r="G252" s="21" t="s">
        <v>670</v>
      </c>
      <c r="H252" s="21" t="s">
        <v>670</v>
      </c>
      <c r="I252" s="48">
        <v>270</v>
      </c>
      <c r="J252" s="46" t="s">
        <v>672</v>
      </c>
      <c r="K252" s="46" t="s">
        <v>671</v>
      </c>
      <c r="L252" s="49">
        <v>270</v>
      </c>
    </row>
    <row r="253" spans="1:12" ht="60" x14ac:dyDescent="0.25">
      <c r="A253" s="20">
        <v>250</v>
      </c>
      <c r="B253" s="18" t="s">
        <v>32</v>
      </c>
      <c r="C253" s="19" t="s">
        <v>204</v>
      </c>
      <c r="D253" s="20" t="s">
        <v>5</v>
      </c>
      <c r="E253" s="22" t="s">
        <v>33</v>
      </c>
      <c r="F253" s="20" t="s">
        <v>276</v>
      </c>
      <c r="G253" s="22" t="s">
        <v>418</v>
      </c>
      <c r="H253" s="22" t="s">
        <v>418</v>
      </c>
      <c r="I253" s="47">
        <v>15000</v>
      </c>
      <c r="J253" s="46" t="s">
        <v>486</v>
      </c>
      <c r="K253" s="46" t="s">
        <v>487</v>
      </c>
      <c r="L253" s="47">
        <v>15000</v>
      </c>
    </row>
    <row r="254" spans="1:12" ht="60" x14ac:dyDescent="0.25">
      <c r="A254" s="20">
        <v>251</v>
      </c>
      <c r="B254" s="18" t="s">
        <v>489</v>
      </c>
      <c r="C254" s="19" t="s">
        <v>204</v>
      </c>
      <c r="D254" s="20" t="s">
        <v>5</v>
      </c>
      <c r="E254" s="22" t="s">
        <v>518</v>
      </c>
      <c r="F254" s="20" t="s">
        <v>276</v>
      </c>
      <c r="G254" s="22" t="s">
        <v>545</v>
      </c>
      <c r="H254" s="22" t="s">
        <v>642</v>
      </c>
      <c r="I254" s="47">
        <v>400</v>
      </c>
      <c r="J254" s="46" t="s">
        <v>606</v>
      </c>
      <c r="K254" s="46" t="s">
        <v>606</v>
      </c>
      <c r="L254" s="47">
        <v>400</v>
      </c>
    </row>
    <row r="255" spans="1:12" ht="60" x14ac:dyDescent="0.25">
      <c r="A255" s="20">
        <v>252</v>
      </c>
      <c r="B255" s="18" t="s">
        <v>490</v>
      </c>
      <c r="C255" s="19" t="s">
        <v>204</v>
      </c>
      <c r="D255" s="20" t="s">
        <v>5</v>
      </c>
      <c r="E255" s="22" t="s">
        <v>519</v>
      </c>
      <c r="F255" s="20" t="s">
        <v>276</v>
      </c>
      <c r="G255" s="22" t="s">
        <v>548</v>
      </c>
      <c r="H255" s="22" t="s">
        <v>548</v>
      </c>
      <c r="I255" s="47">
        <v>70</v>
      </c>
      <c r="J255" s="46" t="s">
        <v>606</v>
      </c>
      <c r="K255" s="46" t="s">
        <v>606</v>
      </c>
      <c r="L255" s="47">
        <v>70</v>
      </c>
    </row>
    <row r="256" spans="1:12" ht="60" x14ac:dyDescent="0.25">
      <c r="A256" s="20">
        <v>253</v>
      </c>
      <c r="B256" s="18" t="s">
        <v>499</v>
      </c>
      <c r="C256" s="19" t="s">
        <v>204</v>
      </c>
      <c r="D256" s="20" t="s">
        <v>5</v>
      </c>
      <c r="E256" s="22" t="s">
        <v>527</v>
      </c>
      <c r="F256" s="20" t="s">
        <v>276</v>
      </c>
      <c r="G256" s="22" t="s">
        <v>582</v>
      </c>
      <c r="H256" s="22" t="s">
        <v>628</v>
      </c>
      <c r="I256" s="47">
        <v>22000</v>
      </c>
      <c r="J256" s="46" t="s">
        <v>597</v>
      </c>
      <c r="K256" s="46" t="s">
        <v>597</v>
      </c>
      <c r="L256" s="47">
        <v>22000</v>
      </c>
    </row>
    <row r="257" spans="1:12" ht="150" x14ac:dyDescent="0.25">
      <c r="A257" s="20">
        <v>254</v>
      </c>
      <c r="B257" s="18" t="s">
        <v>492</v>
      </c>
      <c r="C257" s="19" t="s">
        <v>204</v>
      </c>
      <c r="D257" s="20" t="s">
        <v>5</v>
      </c>
      <c r="E257" s="22" t="s">
        <v>72</v>
      </c>
      <c r="F257" s="20" t="s">
        <v>276</v>
      </c>
      <c r="G257" s="22" t="s">
        <v>622</v>
      </c>
      <c r="H257" s="22" t="s">
        <v>625</v>
      </c>
      <c r="I257" s="47">
        <v>1280</v>
      </c>
      <c r="J257" s="46">
        <v>43518</v>
      </c>
      <c r="K257" s="46">
        <v>43518</v>
      </c>
      <c r="L257" s="47">
        <v>1280</v>
      </c>
    </row>
    <row r="258" spans="1:12" ht="150" x14ac:dyDescent="0.25">
      <c r="A258" s="20">
        <v>255</v>
      </c>
      <c r="B258" s="18" t="s">
        <v>493</v>
      </c>
      <c r="C258" s="19" t="s">
        <v>204</v>
      </c>
      <c r="D258" s="20" t="s">
        <v>5</v>
      </c>
      <c r="E258" s="22" t="s">
        <v>521</v>
      </c>
      <c r="F258" s="20" t="s">
        <v>276</v>
      </c>
      <c r="G258" s="22" t="s">
        <v>622</v>
      </c>
      <c r="H258" s="22" t="s">
        <v>613</v>
      </c>
      <c r="I258" s="47">
        <v>1150</v>
      </c>
      <c r="J258" s="46">
        <v>43518</v>
      </c>
      <c r="K258" s="46">
        <v>43518</v>
      </c>
      <c r="L258" s="47">
        <v>1150</v>
      </c>
    </row>
    <row r="259" spans="1:12" ht="60" x14ac:dyDescent="0.25">
      <c r="A259" s="20">
        <v>256</v>
      </c>
      <c r="B259" s="18" t="s">
        <v>494</v>
      </c>
      <c r="C259" s="19" t="s">
        <v>204</v>
      </c>
      <c r="D259" s="20" t="s">
        <v>5</v>
      </c>
      <c r="E259" s="22" t="s">
        <v>522</v>
      </c>
      <c r="F259" s="20" t="s">
        <v>276</v>
      </c>
      <c r="G259" s="22" t="s">
        <v>551</v>
      </c>
      <c r="H259" s="22" t="s">
        <v>550</v>
      </c>
      <c r="I259" s="47">
        <v>8000</v>
      </c>
      <c r="J259" s="46" t="s">
        <v>601</v>
      </c>
      <c r="K259" s="46" t="s">
        <v>617</v>
      </c>
      <c r="L259" s="47">
        <v>8000</v>
      </c>
    </row>
    <row r="260" spans="1:12" ht="60" x14ac:dyDescent="0.25">
      <c r="A260" s="20">
        <v>257</v>
      </c>
      <c r="B260" s="18" t="s">
        <v>495</v>
      </c>
      <c r="C260" s="19" t="s">
        <v>204</v>
      </c>
      <c r="D260" s="20" t="s">
        <v>5</v>
      </c>
      <c r="E260" s="22" t="s">
        <v>523</v>
      </c>
      <c r="F260" s="20" t="s">
        <v>276</v>
      </c>
      <c r="G260" s="22" t="s">
        <v>579</v>
      </c>
      <c r="H260" s="22" t="s">
        <v>644</v>
      </c>
      <c r="I260" s="47">
        <v>2400</v>
      </c>
      <c r="J260" s="46" t="s">
        <v>618</v>
      </c>
      <c r="K260" s="46" t="s">
        <v>619</v>
      </c>
      <c r="L260" s="47">
        <v>1225.3</v>
      </c>
    </row>
    <row r="261" spans="1:12" ht="60" x14ac:dyDescent="0.25">
      <c r="A261" s="20">
        <v>258</v>
      </c>
      <c r="B261" s="18" t="s">
        <v>496</v>
      </c>
      <c r="C261" s="19" t="s">
        <v>204</v>
      </c>
      <c r="D261" s="20" t="s">
        <v>5</v>
      </c>
      <c r="E261" s="22" t="s">
        <v>524</v>
      </c>
      <c r="F261" s="20" t="s">
        <v>276</v>
      </c>
      <c r="G261" s="22" t="s">
        <v>580</v>
      </c>
      <c r="H261" s="22" t="s">
        <v>580</v>
      </c>
      <c r="I261" s="47">
        <v>500</v>
      </c>
      <c r="J261" s="46" t="s">
        <v>595</v>
      </c>
      <c r="K261" s="46" t="s">
        <v>609</v>
      </c>
      <c r="L261" s="47">
        <v>500</v>
      </c>
    </row>
    <row r="262" spans="1:12" ht="60" x14ac:dyDescent="0.25">
      <c r="A262" s="20">
        <v>259</v>
      </c>
      <c r="B262" s="18" t="s">
        <v>497</v>
      </c>
      <c r="C262" s="19" t="s">
        <v>204</v>
      </c>
      <c r="D262" s="20" t="s">
        <v>5</v>
      </c>
      <c r="E262" s="22" t="s">
        <v>525</v>
      </c>
      <c r="F262" s="20" t="s">
        <v>276</v>
      </c>
      <c r="G262" s="22" t="s">
        <v>581</v>
      </c>
      <c r="H262" s="22" t="s">
        <v>581</v>
      </c>
      <c r="I262" s="47">
        <v>2308</v>
      </c>
      <c r="J262" s="46">
        <v>43553</v>
      </c>
      <c r="K262" s="46" t="s">
        <v>609</v>
      </c>
      <c r="L262" s="47">
        <v>2308</v>
      </c>
    </row>
    <row r="263" spans="1:12" ht="60" x14ac:dyDescent="0.25">
      <c r="A263" s="20">
        <v>260</v>
      </c>
      <c r="B263" s="18" t="s">
        <v>499</v>
      </c>
      <c r="C263" s="19" t="s">
        <v>204</v>
      </c>
      <c r="D263" s="20" t="s">
        <v>5</v>
      </c>
      <c r="E263" s="22" t="s">
        <v>527</v>
      </c>
      <c r="F263" s="20" t="s">
        <v>276</v>
      </c>
      <c r="G263" s="22" t="s">
        <v>582</v>
      </c>
      <c r="H263" s="22" t="s">
        <v>628</v>
      </c>
      <c r="I263" s="47">
        <v>22000</v>
      </c>
      <c r="J263" s="46" t="s">
        <v>597</v>
      </c>
      <c r="K263" s="46" t="s">
        <v>597</v>
      </c>
      <c r="L263" s="47">
        <v>22000</v>
      </c>
    </row>
    <row r="264" spans="1:12" ht="60" x14ac:dyDescent="0.25">
      <c r="A264" s="20">
        <v>261</v>
      </c>
      <c r="B264" s="18" t="s">
        <v>500</v>
      </c>
      <c r="C264" s="19" t="s">
        <v>204</v>
      </c>
      <c r="D264" s="20" t="s">
        <v>5</v>
      </c>
      <c r="E264" s="22" t="s">
        <v>528</v>
      </c>
      <c r="F264" s="20" t="s">
        <v>276</v>
      </c>
      <c r="G264" s="22" t="s">
        <v>583</v>
      </c>
      <c r="H264" s="22" t="s">
        <v>627</v>
      </c>
      <c r="I264" s="47">
        <v>800</v>
      </c>
      <c r="J264" s="46" t="s">
        <v>598</v>
      </c>
      <c r="K264" s="46" t="s">
        <v>606</v>
      </c>
      <c r="L264" s="47">
        <v>800</v>
      </c>
    </row>
    <row r="265" spans="1:12" ht="60" x14ac:dyDescent="0.25">
      <c r="A265" s="20">
        <v>262</v>
      </c>
      <c r="B265" s="18" t="s">
        <v>501</v>
      </c>
      <c r="C265" s="19" t="s">
        <v>204</v>
      </c>
      <c r="D265" s="20" t="s">
        <v>5</v>
      </c>
      <c r="E265" s="22" t="s">
        <v>529</v>
      </c>
      <c r="F265" s="20" t="s">
        <v>276</v>
      </c>
      <c r="G265" s="22" t="s">
        <v>584</v>
      </c>
      <c r="H265" s="22" t="s">
        <v>584</v>
      </c>
      <c r="I265" s="47">
        <v>2100</v>
      </c>
      <c r="J265" s="46" t="s">
        <v>597</v>
      </c>
      <c r="K265" s="46" t="s">
        <v>607</v>
      </c>
      <c r="L265" s="47">
        <v>2100</v>
      </c>
    </row>
    <row r="266" spans="1:12" ht="60" x14ac:dyDescent="0.25">
      <c r="A266" s="20">
        <v>263</v>
      </c>
      <c r="B266" s="18" t="s">
        <v>502</v>
      </c>
      <c r="C266" s="19" t="s">
        <v>204</v>
      </c>
      <c r="D266" s="20" t="s">
        <v>5</v>
      </c>
      <c r="E266" s="22" t="s">
        <v>530</v>
      </c>
      <c r="F266" s="20" t="s">
        <v>276</v>
      </c>
      <c r="G266" s="22" t="s">
        <v>585</v>
      </c>
      <c r="H266" s="22" t="s">
        <v>585</v>
      </c>
      <c r="I266" s="47">
        <v>7200</v>
      </c>
      <c r="J266" s="46" t="s">
        <v>599</v>
      </c>
      <c r="K266" s="46" t="s">
        <v>602</v>
      </c>
      <c r="L266" s="47">
        <v>7200</v>
      </c>
    </row>
    <row r="267" spans="1:12" ht="90" x14ac:dyDescent="0.25">
      <c r="A267" s="20">
        <v>264</v>
      </c>
      <c r="B267" s="18" t="s">
        <v>503</v>
      </c>
      <c r="C267" s="19" t="s">
        <v>204</v>
      </c>
      <c r="D267" s="20" t="s">
        <v>5</v>
      </c>
      <c r="E267" s="22" t="s">
        <v>531</v>
      </c>
      <c r="F267" s="20" t="s">
        <v>276</v>
      </c>
      <c r="G267" s="22" t="s">
        <v>586</v>
      </c>
      <c r="H267" s="22" t="s">
        <v>586</v>
      </c>
      <c r="I267" s="47">
        <v>9257</v>
      </c>
      <c r="J267" s="46" t="s">
        <v>600</v>
      </c>
      <c r="K267" s="46" t="s">
        <v>608</v>
      </c>
      <c r="L267" s="47">
        <v>9257</v>
      </c>
    </row>
    <row r="268" spans="1:12" ht="195" x14ac:dyDescent="0.25">
      <c r="A268" s="20">
        <v>265</v>
      </c>
      <c r="B268" s="18" t="s">
        <v>30</v>
      </c>
      <c r="C268" s="19" t="s">
        <v>204</v>
      </c>
      <c r="D268" s="20" t="s">
        <v>5</v>
      </c>
      <c r="E268" s="22" t="s">
        <v>31</v>
      </c>
      <c r="F268" s="20" t="s">
        <v>276</v>
      </c>
      <c r="G268" s="22" t="s">
        <v>641</v>
      </c>
      <c r="H268" s="22" t="s">
        <v>616</v>
      </c>
      <c r="I268" s="47">
        <v>39000</v>
      </c>
      <c r="J268" s="46">
        <v>43525</v>
      </c>
      <c r="K268" s="46" t="s">
        <v>475</v>
      </c>
      <c r="L268" s="47">
        <v>39000</v>
      </c>
    </row>
    <row r="269" spans="1:12" ht="60" x14ac:dyDescent="0.25">
      <c r="A269" s="20">
        <v>266</v>
      </c>
      <c r="B269" s="18" t="s">
        <v>504</v>
      </c>
      <c r="C269" s="19" t="s">
        <v>204</v>
      </c>
      <c r="D269" s="20" t="s">
        <v>5</v>
      </c>
      <c r="E269" s="22" t="s">
        <v>532</v>
      </c>
      <c r="F269" s="20" t="s">
        <v>276</v>
      </c>
      <c r="G269" s="22" t="s">
        <v>587</v>
      </c>
      <c r="H269" s="22" t="s">
        <v>624</v>
      </c>
      <c r="I269" s="47">
        <v>3500</v>
      </c>
      <c r="J269" s="46" t="s">
        <v>601</v>
      </c>
      <c r="K269" s="46" t="s">
        <v>609</v>
      </c>
      <c r="L269" s="47">
        <v>3500</v>
      </c>
    </row>
    <row r="270" spans="1:12" ht="75" x14ac:dyDescent="0.25">
      <c r="A270" s="20">
        <v>267</v>
      </c>
      <c r="B270" s="18" t="s">
        <v>505</v>
      </c>
      <c r="C270" s="19" t="s">
        <v>204</v>
      </c>
      <c r="D270" s="20" t="s">
        <v>5</v>
      </c>
      <c r="E270" s="22" t="s">
        <v>533</v>
      </c>
      <c r="F270" s="20" t="s">
        <v>276</v>
      </c>
      <c r="G270" s="22" t="s">
        <v>588</v>
      </c>
      <c r="H270" s="22" t="s">
        <v>588</v>
      </c>
      <c r="I270" s="47">
        <v>19600</v>
      </c>
      <c r="J270" s="46" t="s">
        <v>601</v>
      </c>
      <c r="K270" s="46" t="s">
        <v>610</v>
      </c>
      <c r="L270" s="47">
        <v>19600</v>
      </c>
    </row>
    <row r="271" spans="1:12" ht="60" x14ac:dyDescent="0.25">
      <c r="A271" s="20">
        <v>268</v>
      </c>
      <c r="B271" s="18" t="s">
        <v>506</v>
      </c>
      <c r="C271" s="19" t="s">
        <v>204</v>
      </c>
      <c r="D271" s="20" t="s">
        <v>5</v>
      </c>
      <c r="E271" s="22" t="s">
        <v>534</v>
      </c>
      <c r="F271" s="20" t="s">
        <v>276</v>
      </c>
      <c r="G271" s="22" t="s">
        <v>623</v>
      </c>
      <c r="H271" s="22" t="s">
        <v>623</v>
      </c>
      <c r="I271" s="47">
        <v>500</v>
      </c>
      <c r="J271" s="46" t="s">
        <v>601</v>
      </c>
      <c r="K271" s="46" t="s">
        <v>607</v>
      </c>
      <c r="L271" s="47">
        <v>500</v>
      </c>
    </row>
    <row r="272" spans="1:12" ht="75" x14ac:dyDescent="0.25">
      <c r="A272" s="20">
        <v>269</v>
      </c>
      <c r="B272" s="18" t="s">
        <v>507</v>
      </c>
      <c r="C272" s="19" t="s">
        <v>204</v>
      </c>
      <c r="D272" s="20" t="s">
        <v>5</v>
      </c>
      <c r="E272" s="22" t="s">
        <v>535</v>
      </c>
      <c r="F272" s="20" t="s">
        <v>276</v>
      </c>
      <c r="G272" s="22" t="s">
        <v>589</v>
      </c>
      <c r="H272" s="22" t="s">
        <v>589</v>
      </c>
      <c r="I272" s="47">
        <v>900</v>
      </c>
      <c r="J272" s="46" t="s">
        <v>601</v>
      </c>
      <c r="K272" s="46" t="s">
        <v>607</v>
      </c>
      <c r="L272" s="47">
        <v>900</v>
      </c>
    </row>
    <row r="273" spans="1:12" ht="75" x14ac:dyDescent="0.25">
      <c r="A273" s="20">
        <v>270</v>
      </c>
      <c r="B273" s="18" t="s">
        <v>508</v>
      </c>
      <c r="C273" s="19" t="s">
        <v>204</v>
      </c>
      <c r="D273" s="20" t="s">
        <v>5</v>
      </c>
      <c r="E273" s="22" t="s">
        <v>536</v>
      </c>
      <c r="F273" s="20" t="s">
        <v>276</v>
      </c>
      <c r="G273" s="22" t="s">
        <v>590</v>
      </c>
      <c r="H273" s="22" t="s">
        <v>590</v>
      </c>
      <c r="I273" s="47">
        <v>364</v>
      </c>
      <c r="J273" s="46" t="s">
        <v>601</v>
      </c>
      <c r="K273" s="46" t="s">
        <v>610</v>
      </c>
      <c r="L273" s="47">
        <v>364</v>
      </c>
    </row>
    <row r="274" spans="1:12" ht="75" x14ac:dyDescent="0.25">
      <c r="A274" s="20">
        <v>271</v>
      </c>
      <c r="B274" s="18" t="s">
        <v>509</v>
      </c>
      <c r="C274" s="19" t="s">
        <v>204</v>
      </c>
      <c r="D274" s="20" t="s">
        <v>5</v>
      </c>
      <c r="E274" s="22" t="s">
        <v>537</v>
      </c>
      <c r="F274" s="20" t="s">
        <v>276</v>
      </c>
      <c r="G274" s="22" t="s">
        <v>546</v>
      </c>
      <c r="H274" s="22" t="s">
        <v>546</v>
      </c>
      <c r="I274" s="47">
        <v>1260</v>
      </c>
      <c r="J274" s="46" t="s">
        <v>602</v>
      </c>
      <c r="K274" s="46" t="s">
        <v>607</v>
      </c>
      <c r="L274" s="47">
        <v>1260</v>
      </c>
    </row>
    <row r="275" spans="1:12" ht="180" x14ac:dyDescent="0.25">
      <c r="A275" s="20">
        <v>272</v>
      </c>
      <c r="B275" s="18" t="s">
        <v>510</v>
      </c>
      <c r="C275" s="19" t="s">
        <v>204</v>
      </c>
      <c r="D275" s="20" t="s">
        <v>5</v>
      </c>
      <c r="E275" s="22" t="s">
        <v>538</v>
      </c>
      <c r="F275" s="20" t="s">
        <v>276</v>
      </c>
      <c r="G275" s="22" t="s">
        <v>591</v>
      </c>
      <c r="H275" s="22" t="s">
        <v>591</v>
      </c>
      <c r="I275" s="47">
        <v>1100</v>
      </c>
      <c r="J275" s="46" t="s">
        <v>601</v>
      </c>
      <c r="K275" s="46" t="s">
        <v>607</v>
      </c>
      <c r="L275" s="47">
        <v>1100</v>
      </c>
    </row>
    <row r="276" spans="1:12" ht="60" x14ac:dyDescent="0.25">
      <c r="A276" s="20">
        <v>273</v>
      </c>
      <c r="B276" s="18" t="s">
        <v>511</v>
      </c>
      <c r="C276" s="19" t="s">
        <v>204</v>
      </c>
      <c r="D276" s="20" t="s">
        <v>5</v>
      </c>
      <c r="E276" s="22" t="s">
        <v>539</v>
      </c>
      <c r="F276" s="20" t="s">
        <v>276</v>
      </c>
      <c r="G276" s="22" t="s">
        <v>626</v>
      </c>
      <c r="H276" s="22" t="s">
        <v>626</v>
      </c>
      <c r="I276" s="47">
        <v>490</v>
      </c>
      <c r="J276" s="46" t="s">
        <v>601</v>
      </c>
      <c r="K276" s="46" t="s">
        <v>610</v>
      </c>
      <c r="L276" s="47">
        <v>490</v>
      </c>
    </row>
    <row r="277" spans="1:12" ht="90" x14ac:dyDescent="0.25">
      <c r="A277" s="20">
        <v>274</v>
      </c>
      <c r="B277" s="18" t="s">
        <v>512</v>
      </c>
      <c r="C277" s="19" t="s">
        <v>204</v>
      </c>
      <c r="D277" s="20" t="s">
        <v>5</v>
      </c>
      <c r="E277" s="22" t="s">
        <v>667</v>
      </c>
      <c r="F277" s="20" t="s">
        <v>276</v>
      </c>
      <c r="G277" s="22" t="s">
        <v>546</v>
      </c>
      <c r="H277" s="22" t="s">
        <v>546</v>
      </c>
      <c r="I277" s="47">
        <v>350</v>
      </c>
      <c r="J277" s="46" t="s">
        <v>603</v>
      </c>
      <c r="K277" s="46" t="s">
        <v>602</v>
      </c>
      <c r="L277" s="47">
        <v>350</v>
      </c>
    </row>
    <row r="278" spans="1:12" ht="60" x14ac:dyDescent="0.25">
      <c r="A278" s="20">
        <v>275</v>
      </c>
      <c r="B278" s="18" t="s">
        <v>513</v>
      </c>
      <c r="C278" s="19" t="s">
        <v>204</v>
      </c>
      <c r="D278" s="20" t="s">
        <v>5</v>
      </c>
      <c r="E278" s="22" t="s">
        <v>540</v>
      </c>
      <c r="F278" s="20" t="s">
        <v>276</v>
      </c>
      <c r="G278" s="22" t="s">
        <v>629</v>
      </c>
      <c r="H278" s="22" t="s">
        <v>645</v>
      </c>
      <c r="I278" s="47">
        <v>340</v>
      </c>
      <c r="J278" s="46" t="s">
        <v>604</v>
      </c>
      <c r="K278" s="46" t="s">
        <v>601</v>
      </c>
      <c r="L278" s="47">
        <v>340</v>
      </c>
    </row>
    <row r="279" spans="1:12" ht="75" x14ac:dyDescent="0.25">
      <c r="A279" s="20">
        <v>276</v>
      </c>
      <c r="B279" s="18" t="s">
        <v>514</v>
      </c>
      <c r="C279" s="19" t="s">
        <v>204</v>
      </c>
      <c r="D279" s="20" t="s">
        <v>5</v>
      </c>
      <c r="E279" s="22" t="s">
        <v>541</v>
      </c>
      <c r="F279" s="20" t="s">
        <v>276</v>
      </c>
      <c r="G279" s="22" t="s">
        <v>592</v>
      </c>
      <c r="H279" s="22" t="s">
        <v>592</v>
      </c>
      <c r="I279" s="47">
        <v>1000</v>
      </c>
      <c r="J279" s="46" t="s">
        <v>605</v>
      </c>
      <c r="K279" s="46" t="s">
        <v>611</v>
      </c>
      <c r="L279" s="47">
        <v>1000</v>
      </c>
    </row>
    <row r="280" spans="1:12" ht="69.75" customHeight="1" x14ac:dyDescent="0.25">
      <c r="A280" s="20">
        <v>277</v>
      </c>
      <c r="B280" s="18" t="s">
        <v>515</v>
      </c>
      <c r="C280" s="19" t="s">
        <v>204</v>
      </c>
      <c r="D280" s="20" t="s">
        <v>5</v>
      </c>
      <c r="E280" s="22" t="s">
        <v>542</v>
      </c>
      <c r="F280" s="20" t="s">
        <v>276</v>
      </c>
      <c r="G280" s="22" t="s">
        <v>593</v>
      </c>
      <c r="H280" s="22" t="s">
        <v>593</v>
      </c>
      <c r="I280" s="47">
        <v>1200</v>
      </c>
      <c r="J280" s="46" t="s">
        <v>605</v>
      </c>
      <c r="K280" s="46" t="s">
        <v>611</v>
      </c>
      <c r="L280" s="47">
        <v>1200</v>
      </c>
    </row>
    <row r="281" spans="1:12" ht="90" x14ac:dyDescent="0.25">
      <c r="A281" s="20">
        <v>278</v>
      </c>
      <c r="B281" s="18" t="s">
        <v>516</v>
      </c>
      <c r="C281" s="19" t="s">
        <v>204</v>
      </c>
      <c r="D281" s="20" t="s">
        <v>5</v>
      </c>
      <c r="E281" s="22" t="s">
        <v>543</v>
      </c>
      <c r="F281" s="20" t="s">
        <v>276</v>
      </c>
      <c r="G281" s="22" t="s">
        <v>594</v>
      </c>
      <c r="H281" s="22" t="s">
        <v>594</v>
      </c>
      <c r="I281" s="47">
        <v>1408</v>
      </c>
      <c r="J281" s="46" t="s">
        <v>605</v>
      </c>
      <c r="K281" s="46" t="s">
        <v>598</v>
      </c>
      <c r="L281" s="47">
        <v>1408</v>
      </c>
    </row>
    <row r="282" spans="1:12" ht="60" x14ac:dyDescent="0.25">
      <c r="A282" s="20">
        <v>279</v>
      </c>
      <c r="B282" s="18" t="s">
        <v>517</v>
      </c>
      <c r="C282" s="19" t="s">
        <v>204</v>
      </c>
      <c r="D282" s="20" t="s">
        <v>5</v>
      </c>
      <c r="E282" s="22" t="s">
        <v>544</v>
      </c>
      <c r="F282" s="20" t="s">
        <v>276</v>
      </c>
      <c r="G282" s="22" t="s">
        <v>612</v>
      </c>
      <c r="H282" s="22" t="s">
        <v>612</v>
      </c>
      <c r="I282" s="47">
        <v>2880</v>
      </c>
      <c r="J282" s="46" t="s">
        <v>614</v>
      </c>
      <c r="K282" s="46" t="s">
        <v>615</v>
      </c>
      <c r="L282" s="47">
        <v>2880</v>
      </c>
    </row>
    <row r="283" spans="1:12" ht="60" x14ac:dyDescent="0.25">
      <c r="A283" s="20">
        <v>280</v>
      </c>
      <c r="B283" s="18" t="s">
        <v>88</v>
      </c>
      <c r="C283" s="19" t="s">
        <v>204</v>
      </c>
      <c r="D283" s="20" t="s">
        <v>5</v>
      </c>
      <c r="E283" s="22" t="s">
        <v>89</v>
      </c>
      <c r="F283" s="20" t="s">
        <v>276</v>
      </c>
      <c r="G283" s="22" t="s">
        <v>444</v>
      </c>
      <c r="H283" s="22" t="s">
        <v>411</v>
      </c>
      <c r="I283" s="47">
        <v>29993.25</v>
      </c>
      <c r="J283" s="46" t="s">
        <v>275</v>
      </c>
      <c r="K283" s="46" t="s">
        <v>320</v>
      </c>
      <c r="L283" s="47">
        <v>29993.25</v>
      </c>
    </row>
    <row r="284" spans="1:12" ht="75" x14ac:dyDescent="0.25">
      <c r="A284" s="16">
        <v>281</v>
      </c>
      <c r="B284" s="14" t="s">
        <v>498</v>
      </c>
      <c r="C284" s="15" t="s">
        <v>204</v>
      </c>
      <c r="D284" s="16" t="s">
        <v>5</v>
      </c>
      <c r="E284" s="17" t="s">
        <v>526</v>
      </c>
      <c r="F284" s="16" t="s">
        <v>276</v>
      </c>
      <c r="G284" s="17" t="s">
        <v>271</v>
      </c>
      <c r="H284" s="17" t="s">
        <v>271</v>
      </c>
      <c r="I284" s="51">
        <v>9964.5</v>
      </c>
      <c r="J284" s="52" t="s">
        <v>596</v>
      </c>
      <c r="K284" s="52" t="s">
        <v>108</v>
      </c>
      <c r="L284" s="51">
        <v>9964.5</v>
      </c>
    </row>
    <row r="285" spans="1:12" ht="165" x14ac:dyDescent="0.25">
      <c r="A285" s="16">
        <v>282</v>
      </c>
      <c r="B285" s="14" t="s">
        <v>44</v>
      </c>
      <c r="C285" s="15" t="s">
        <v>204</v>
      </c>
      <c r="D285" s="16" t="s">
        <v>5</v>
      </c>
      <c r="E285" s="17" t="s">
        <v>45</v>
      </c>
      <c r="F285" s="16" t="s">
        <v>272</v>
      </c>
      <c r="G285" s="17" t="s">
        <v>273</v>
      </c>
      <c r="H285" s="17" t="s">
        <v>273</v>
      </c>
      <c r="I285" s="51">
        <v>27800</v>
      </c>
      <c r="J285" s="52" t="s">
        <v>274</v>
      </c>
      <c r="K285" s="52" t="s">
        <v>275</v>
      </c>
      <c r="L285" s="51">
        <v>27800</v>
      </c>
    </row>
    <row r="286" spans="1:12" ht="60" x14ac:dyDescent="0.25">
      <c r="A286" s="16">
        <v>283</v>
      </c>
      <c r="B286" s="14" t="s">
        <v>46</v>
      </c>
      <c r="C286" s="15" t="s">
        <v>204</v>
      </c>
      <c r="D286" s="16" t="s">
        <v>5</v>
      </c>
      <c r="E286" s="17" t="s">
        <v>47</v>
      </c>
      <c r="F286" s="16" t="s">
        <v>276</v>
      </c>
      <c r="G286" s="17" t="s">
        <v>428</v>
      </c>
      <c r="H286" s="17" t="s">
        <v>413</v>
      </c>
      <c r="I286" s="51">
        <v>2600</v>
      </c>
      <c r="J286" s="52" t="s">
        <v>277</v>
      </c>
      <c r="K286" s="52" t="s">
        <v>278</v>
      </c>
      <c r="L286" s="51">
        <v>2600</v>
      </c>
    </row>
    <row r="287" spans="1:12" ht="60" x14ac:dyDescent="0.25">
      <c r="A287" s="16">
        <v>284</v>
      </c>
      <c r="B287" s="14" t="s">
        <v>48</v>
      </c>
      <c r="C287" s="15" t="s">
        <v>204</v>
      </c>
      <c r="D287" s="16" t="s">
        <v>5</v>
      </c>
      <c r="E287" s="17" t="s">
        <v>49</v>
      </c>
      <c r="F287" s="16" t="s">
        <v>276</v>
      </c>
      <c r="G287" s="17" t="s">
        <v>279</v>
      </c>
      <c r="H287" s="17" t="s">
        <v>279</v>
      </c>
      <c r="I287" s="51">
        <v>34500</v>
      </c>
      <c r="J287" s="52" t="s">
        <v>280</v>
      </c>
      <c r="K287" s="52" t="s">
        <v>281</v>
      </c>
      <c r="L287" s="51">
        <v>34500</v>
      </c>
    </row>
    <row r="288" spans="1:12" ht="60" x14ac:dyDescent="0.25">
      <c r="A288" s="16">
        <v>285</v>
      </c>
      <c r="B288" s="14" t="s">
        <v>50</v>
      </c>
      <c r="C288" s="15" t="s">
        <v>204</v>
      </c>
      <c r="D288" s="16" t="s">
        <v>5</v>
      </c>
      <c r="E288" s="17" t="s">
        <v>51</v>
      </c>
      <c r="F288" s="16" t="s">
        <v>276</v>
      </c>
      <c r="G288" s="17" t="s">
        <v>630</v>
      </c>
      <c r="H288" s="17" t="s">
        <v>631</v>
      </c>
      <c r="I288" s="51">
        <v>26000</v>
      </c>
      <c r="J288" s="52" t="s">
        <v>280</v>
      </c>
      <c r="K288" s="52" t="s">
        <v>282</v>
      </c>
      <c r="L288" s="51">
        <v>26000</v>
      </c>
    </row>
    <row r="289" spans="1:12" ht="60" x14ac:dyDescent="0.25">
      <c r="A289" s="16">
        <v>286</v>
      </c>
      <c r="B289" s="14" t="s">
        <v>52</v>
      </c>
      <c r="C289" s="15" t="s">
        <v>204</v>
      </c>
      <c r="D289" s="16" t="s">
        <v>5</v>
      </c>
      <c r="E289" s="17" t="s">
        <v>53</v>
      </c>
      <c r="F289" s="16" t="s">
        <v>276</v>
      </c>
      <c r="G289" s="17" t="s">
        <v>429</v>
      </c>
      <c r="H289" s="17" t="s">
        <v>429</v>
      </c>
      <c r="I289" s="51">
        <v>500</v>
      </c>
      <c r="J289" s="52" t="s">
        <v>283</v>
      </c>
      <c r="K289" s="52" t="s">
        <v>283</v>
      </c>
      <c r="L289" s="51">
        <v>500</v>
      </c>
    </row>
    <row r="290" spans="1:12" ht="60" x14ac:dyDescent="0.25">
      <c r="A290" s="16">
        <v>287</v>
      </c>
      <c r="B290" s="14" t="s">
        <v>54</v>
      </c>
      <c r="C290" s="15" t="s">
        <v>204</v>
      </c>
      <c r="D290" s="16" t="s">
        <v>5</v>
      </c>
      <c r="E290" s="17" t="s">
        <v>55</v>
      </c>
      <c r="F290" s="16" t="s">
        <v>276</v>
      </c>
      <c r="G290" s="17" t="s">
        <v>429</v>
      </c>
      <c r="H290" s="17" t="s">
        <v>429</v>
      </c>
      <c r="I290" s="51">
        <v>400</v>
      </c>
      <c r="J290" s="52" t="s">
        <v>284</v>
      </c>
      <c r="K290" s="52" t="s">
        <v>284</v>
      </c>
      <c r="L290" s="51">
        <v>400</v>
      </c>
    </row>
    <row r="291" spans="1:12" ht="75" x14ac:dyDescent="0.25">
      <c r="A291" s="16">
        <v>288</v>
      </c>
      <c r="B291" s="14" t="s">
        <v>6</v>
      </c>
      <c r="C291" s="15" t="s">
        <v>204</v>
      </c>
      <c r="D291" s="16" t="s">
        <v>5</v>
      </c>
      <c r="E291" s="17" t="s">
        <v>7</v>
      </c>
      <c r="F291" s="16" t="s">
        <v>276</v>
      </c>
      <c r="G291" s="17" t="s">
        <v>428</v>
      </c>
      <c r="H291" s="17" t="s">
        <v>413</v>
      </c>
      <c r="I291" s="51">
        <v>7900</v>
      </c>
      <c r="J291" s="52" t="s">
        <v>285</v>
      </c>
      <c r="K291" s="52" t="s">
        <v>286</v>
      </c>
      <c r="L291" s="51">
        <v>7900</v>
      </c>
    </row>
    <row r="292" spans="1:12" ht="60" x14ac:dyDescent="0.25">
      <c r="A292" s="16">
        <v>289</v>
      </c>
      <c r="B292" s="14" t="s">
        <v>58</v>
      </c>
      <c r="C292" s="15" t="s">
        <v>204</v>
      </c>
      <c r="D292" s="16" t="s">
        <v>5</v>
      </c>
      <c r="E292" s="17" t="s">
        <v>59</v>
      </c>
      <c r="F292" s="16" t="s">
        <v>276</v>
      </c>
      <c r="G292" s="17" t="s">
        <v>430</v>
      </c>
      <c r="H292" s="17" t="s">
        <v>431</v>
      </c>
      <c r="I292" s="51">
        <v>38</v>
      </c>
      <c r="J292" s="52" t="s">
        <v>287</v>
      </c>
      <c r="K292" s="52" t="s">
        <v>287</v>
      </c>
      <c r="L292" s="51">
        <v>38</v>
      </c>
    </row>
    <row r="293" spans="1:12" ht="60" x14ac:dyDescent="0.25">
      <c r="A293" s="16">
        <v>290</v>
      </c>
      <c r="B293" s="14" t="s">
        <v>60</v>
      </c>
      <c r="C293" s="15" t="s">
        <v>204</v>
      </c>
      <c r="D293" s="16" t="s">
        <v>5</v>
      </c>
      <c r="E293" s="17" t="s">
        <v>61</v>
      </c>
      <c r="F293" s="16" t="s">
        <v>276</v>
      </c>
      <c r="G293" s="17" t="s">
        <v>432</v>
      </c>
      <c r="H293" s="17" t="s">
        <v>431</v>
      </c>
      <c r="I293" s="51">
        <v>160</v>
      </c>
      <c r="J293" s="52" t="s">
        <v>287</v>
      </c>
      <c r="K293" s="52" t="s">
        <v>287</v>
      </c>
      <c r="L293" s="51">
        <v>160</v>
      </c>
    </row>
    <row r="294" spans="1:12" ht="150" x14ac:dyDescent="0.25">
      <c r="A294" s="16">
        <v>291</v>
      </c>
      <c r="B294" s="14" t="s">
        <v>62</v>
      </c>
      <c r="C294" s="15" t="s">
        <v>204</v>
      </c>
      <c r="D294" s="16" t="s">
        <v>5</v>
      </c>
      <c r="E294" s="17" t="s">
        <v>63</v>
      </c>
      <c r="F294" s="16" t="s">
        <v>383</v>
      </c>
      <c r="G294" s="17" t="s">
        <v>632</v>
      </c>
      <c r="H294" s="17" t="s">
        <v>552</v>
      </c>
      <c r="I294" s="51">
        <v>25000</v>
      </c>
      <c r="J294" s="52" t="s">
        <v>288</v>
      </c>
      <c r="K294" s="52" t="s">
        <v>289</v>
      </c>
      <c r="L294" s="51">
        <v>25000</v>
      </c>
    </row>
    <row r="295" spans="1:12" ht="75" x14ac:dyDescent="0.25">
      <c r="A295" s="16">
        <v>292</v>
      </c>
      <c r="B295" s="14" t="s">
        <v>56</v>
      </c>
      <c r="C295" s="15" t="s">
        <v>204</v>
      </c>
      <c r="D295" s="16" t="s">
        <v>5</v>
      </c>
      <c r="E295" s="17" t="s">
        <v>57</v>
      </c>
      <c r="F295" s="16" t="s">
        <v>290</v>
      </c>
      <c r="G295" s="17" t="s">
        <v>553</v>
      </c>
      <c r="H295" s="17" t="s">
        <v>554</v>
      </c>
      <c r="I295" s="51">
        <v>18008.099999999999</v>
      </c>
      <c r="J295" s="52" t="s">
        <v>291</v>
      </c>
      <c r="K295" s="52" t="s">
        <v>292</v>
      </c>
      <c r="L295" s="51">
        <v>18008.099999999999</v>
      </c>
    </row>
    <row r="296" spans="1:12" ht="60" x14ac:dyDescent="0.25">
      <c r="A296" s="16">
        <v>293</v>
      </c>
      <c r="B296" s="14" t="s">
        <v>64</v>
      </c>
      <c r="C296" s="15" t="s">
        <v>204</v>
      </c>
      <c r="D296" s="16" t="s">
        <v>5</v>
      </c>
      <c r="E296" s="17" t="s">
        <v>57</v>
      </c>
      <c r="F296" s="16" t="s">
        <v>276</v>
      </c>
      <c r="G296" s="17" t="s">
        <v>555</v>
      </c>
      <c r="H296" s="17" t="s">
        <v>556</v>
      </c>
      <c r="I296" s="51">
        <v>1726.3</v>
      </c>
      <c r="J296" s="52" t="s">
        <v>293</v>
      </c>
      <c r="K296" s="52" t="s">
        <v>294</v>
      </c>
      <c r="L296" s="51">
        <v>1726.3</v>
      </c>
    </row>
    <row r="297" spans="1:12" ht="150" x14ac:dyDescent="0.25">
      <c r="A297" s="16">
        <v>294</v>
      </c>
      <c r="B297" s="14" t="s">
        <v>65</v>
      </c>
      <c r="C297" s="15" t="s">
        <v>204</v>
      </c>
      <c r="D297" s="16" t="s">
        <v>5</v>
      </c>
      <c r="E297" s="17" t="s">
        <v>66</v>
      </c>
      <c r="F297" s="16" t="s">
        <v>276</v>
      </c>
      <c r="G297" s="17" t="s">
        <v>633</v>
      </c>
      <c r="H297" s="17" t="s">
        <v>300</v>
      </c>
      <c r="I297" s="51">
        <v>470</v>
      </c>
      <c r="J297" s="52" t="s">
        <v>295</v>
      </c>
      <c r="K297" s="52" t="s">
        <v>296</v>
      </c>
      <c r="L297" s="51">
        <v>470</v>
      </c>
    </row>
    <row r="298" spans="1:12" ht="150" x14ac:dyDescent="0.25">
      <c r="A298" s="16">
        <v>295</v>
      </c>
      <c r="B298" s="14" t="s">
        <v>67</v>
      </c>
      <c r="C298" s="15" t="s">
        <v>204</v>
      </c>
      <c r="D298" s="16" t="s">
        <v>5</v>
      </c>
      <c r="E298" s="17" t="s">
        <v>68</v>
      </c>
      <c r="F298" s="16" t="s">
        <v>276</v>
      </c>
      <c r="G298" s="17" t="s">
        <v>633</v>
      </c>
      <c r="H298" s="17" t="s">
        <v>557</v>
      </c>
      <c r="I298" s="51">
        <v>750</v>
      </c>
      <c r="J298" s="52" t="s">
        <v>296</v>
      </c>
      <c r="K298" s="52" t="s">
        <v>296</v>
      </c>
      <c r="L298" s="51">
        <v>750</v>
      </c>
    </row>
    <row r="299" spans="1:12" ht="60" x14ac:dyDescent="0.25">
      <c r="A299" s="16">
        <v>296</v>
      </c>
      <c r="B299" s="14" t="s">
        <v>69</v>
      </c>
      <c r="C299" s="15" t="s">
        <v>204</v>
      </c>
      <c r="D299" s="16" t="s">
        <v>5</v>
      </c>
      <c r="E299" s="17" t="s">
        <v>70</v>
      </c>
      <c r="F299" s="16" t="s">
        <v>276</v>
      </c>
      <c r="G299" s="17" t="s">
        <v>435</v>
      </c>
      <c r="H299" s="17" t="s">
        <v>434</v>
      </c>
      <c r="I299" s="51">
        <v>39000</v>
      </c>
      <c r="J299" s="52" t="s">
        <v>297</v>
      </c>
      <c r="K299" s="52" t="s">
        <v>298</v>
      </c>
      <c r="L299" s="51">
        <v>39000</v>
      </c>
    </row>
    <row r="300" spans="1:12" ht="90" x14ac:dyDescent="0.25">
      <c r="A300" s="16">
        <v>297</v>
      </c>
      <c r="B300" s="14" t="s">
        <v>71</v>
      </c>
      <c r="C300" s="15" t="s">
        <v>204</v>
      </c>
      <c r="D300" s="16" t="s">
        <v>5</v>
      </c>
      <c r="E300" s="17" t="s">
        <v>72</v>
      </c>
      <c r="F300" s="16" t="s">
        <v>276</v>
      </c>
      <c r="G300" s="17" t="s">
        <v>634</v>
      </c>
      <c r="H300" s="17" t="s">
        <v>558</v>
      </c>
      <c r="I300" s="51">
        <v>825</v>
      </c>
      <c r="J300" s="52" t="s">
        <v>299</v>
      </c>
      <c r="K300" s="52" t="s">
        <v>299</v>
      </c>
      <c r="L300" s="51">
        <v>825</v>
      </c>
    </row>
    <row r="301" spans="1:12" ht="90" x14ac:dyDescent="0.25">
      <c r="A301" s="16">
        <v>298</v>
      </c>
      <c r="B301" s="14" t="s">
        <v>8</v>
      </c>
      <c r="C301" s="15" t="s">
        <v>204</v>
      </c>
      <c r="D301" s="16" t="s">
        <v>5</v>
      </c>
      <c r="E301" s="17" t="s">
        <v>9</v>
      </c>
      <c r="F301" s="16" t="s">
        <v>276</v>
      </c>
      <c r="G301" s="17" t="s">
        <v>635</v>
      </c>
      <c r="H301" s="17" t="s">
        <v>433</v>
      </c>
      <c r="I301" s="51">
        <v>750</v>
      </c>
      <c r="J301" s="52" t="s">
        <v>301</v>
      </c>
      <c r="K301" s="52" t="s">
        <v>301</v>
      </c>
      <c r="L301" s="51">
        <v>750</v>
      </c>
    </row>
    <row r="302" spans="1:12" ht="60" x14ac:dyDescent="0.25">
      <c r="A302" s="16">
        <v>299</v>
      </c>
      <c r="B302" s="14" t="s">
        <v>10</v>
      </c>
      <c r="C302" s="15" t="s">
        <v>204</v>
      </c>
      <c r="D302" s="16" t="s">
        <v>5</v>
      </c>
      <c r="E302" s="17" t="s">
        <v>11</v>
      </c>
      <c r="F302" s="16" t="s">
        <v>276</v>
      </c>
      <c r="G302" s="17" t="s">
        <v>436</v>
      </c>
      <c r="H302" s="17" t="s">
        <v>437</v>
      </c>
      <c r="I302" s="51">
        <v>4900</v>
      </c>
      <c r="J302" s="52" t="s">
        <v>301</v>
      </c>
      <c r="K302" s="52" t="s">
        <v>477</v>
      </c>
      <c r="L302" s="51">
        <v>4900</v>
      </c>
    </row>
    <row r="303" spans="1:12" ht="90" x14ac:dyDescent="0.25">
      <c r="A303" s="16">
        <v>300</v>
      </c>
      <c r="B303" s="14" t="s">
        <v>12</v>
      </c>
      <c r="C303" s="15" t="s">
        <v>204</v>
      </c>
      <c r="D303" s="16" t="s">
        <v>5</v>
      </c>
      <c r="E303" s="17" t="s">
        <v>13</v>
      </c>
      <c r="F303" s="16" t="s">
        <v>276</v>
      </c>
      <c r="G303" s="17" t="s">
        <v>636</v>
      </c>
      <c r="H303" s="17" t="s">
        <v>558</v>
      </c>
      <c r="I303" s="51">
        <v>1300</v>
      </c>
      <c r="J303" s="52" t="s">
        <v>302</v>
      </c>
      <c r="K303" s="52" t="s">
        <v>302</v>
      </c>
      <c r="L303" s="51">
        <v>1300</v>
      </c>
    </row>
    <row r="304" spans="1:12" ht="60" x14ac:dyDescent="0.25">
      <c r="A304" s="16">
        <v>301</v>
      </c>
      <c r="B304" s="14" t="s">
        <v>14</v>
      </c>
      <c r="C304" s="15" t="s">
        <v>204</v>
      </c>
      <c r="D304" s="16" t="s">
        <v>5</v>
      </c>
      <c r="E304" s="17" t="s">
        <v>15</v>
      </c>
      <c r="F304" s="16" t="s">
        <v>276</v>
      </c>
      <c r="G304" s="17" t="s">
        <v>438</v>
      </c>
      <c r="H304" s="17" t="s">
        <v>439</v>
      </c>
      <c r="I304" s="51">
        <v>351.08</v>
      </c>
      <c r="J304" s="52" t="s">
        <v>303</v>
      </c>
      <c r="K304" s="52" t="s">
        <v>303</v>
      </c>
      <c r="L304" s="51">
        <v>351.08</v>
      </c>
    </row>
    <row r="305" spans="1:12" ht="120" x14ac:dyDescent="0.25">
      <c r="A305" s="16">
        <v>302</v>
      </c>
      <c r="B305" s="14" t="s">
        <v>16</v>
      </c>
      <c r="C305" s="15" t="s">
        <v>204</v>
      </c>
      <c r="D305" s="16" t="s">
        <v>5</v>
      </c>
      <c r="E305" s="17" t="s">
        <v>17</v>
      </c>
      <c r="F305" s="16" t="s">
        <v>102</v>
      </c>
      <c r="G305" s="17" t="s">
        <v>648</v>
      </c>
      <c r="H305" s="17" t="s">
        <v>440</v>
      </c>
      <c r="I305" s="51">
        <v>83144.42</v>
      </c>
      <c r="J305" s="52" t="s">
        <v>304</v>
      </c>
      <c r="K305" s="52" t="s">
        <v>305</v>
      </c>
      <c r="L305" s="51">
        <v>83144.42</v>
      </c>
    </row>
    <row r="306" spans="1:12" ht="105" x14ac:dyDescent="0.25">
      <c r="A306" s="16">
        <v>303</v>
      </c>
      <c r="B306" s="14" t="s">
        <v>18</v>
      </c>
      <c r="C306" s="15" t="s">
        <v>204</v>
      </c>
      <c r="D306" s="16" t="s">
        <v>5</v>
      </c>
      <c r="E306" s="17" t="s">
        <v>19</v>
      </c>
      <c r="F306" s="16" t="s">
        <v>276</v>
      </c>
      <c r="G306" s="17" t="s">
        <v>442</v>
      </c>
      <c r="H306" s="17" t="s">
        <v>441</v>
      </c>
      <c r="I306" s="51">
        <v>4920</v>
      </c>
      <c r="J306" s="52" t="s">
        <v>475</v>
      </c>
      <c r="K306" s="52" t="s">
        <v>475</v>
      </c>
      <c r="L306" s="51">
        <v>4920</v>
      </c>
    </row>
    <row r="307" spans="1:12" ht="270" x14ac:dyDescent="0.25">
      <c r="A307" s="16">
        <v>304</v>
      </c>
      <c r="B307" s="14" t="s">
        <v>20</v>
      </c>
      <c r="C307" s="15" t="s">
        <v>204</v>
      </c>
      <c r="D307" s="16" t="s">
        <v>5</v>
      </c>
      <c r="E307" s="17" t="s">
        <v>21</v>
      </c>
      <c r="F307" s="16" t="s">
        <v>276</v>
      </c>
      <c r="G307" s="17" t="s">
        <v>637</v>
      </c>
      <c r="H307" s="17" t="s">
        <v>559</v>
      </c>
      <c r="I307" s="51">
        <v>1060</v>
      </c>
      <c r="J307" s="52" t="s">
        <v>306</v>
      </c>
      <c r="K307" s="52" t="s">
        <v>307</v>
      </c>
      <c r="L307" s="51">
        <v>1059.82</v>
      </c>
    </row>
    <row r="308" spans="1:12" ht="270" x14ac:dyDescent="0.25">
      <c r="A308" s="16">
        <v>305</v>
      </c>
      <c r="B308" s="14" t="s">
        <v>22</v>
      </c>
      <c r="C308" s="15" t="s">
        <v>204</v>
      </c>
      <c r="D308" s="16" t="s">
        <v>5</v>
      </c>
      <c r="E308" s="17" t="s">
        <v>23</v>
      </c>
      <c r="F308" s="16" t="s">
        <v>276</v>
      </c>
      <c r="G308" s="17" t="s">
        <v>637</v>
      </c>
      <c r="H308" s="17" t="s">
        <v>559</v>
      </c>
      <c r="I308" s="51">
        <v>860</v>
      </c>
      <c r="J308" s="52" t="s">
        <v>306</v>
      </c>
      <c r="K308" s="52" t="s">
        <v>308</v>
      </c>
      <c r="L308" s="51">
        <v>860</v>
      </c>
    </row>
    <row r="309" spans="1:12" ht="270" x14ac:dyDescent="0.25">
      <c r="A309" s="16">
        <v>306</v>
      </c>
      <c r="B309" s="14" t="s">
        <v>73</v>
      </c>
      <c r="C309" s="15" t="s">
        <v>204</v>
      </c>
      <c r="D309" s="16" t="s">
        <v>5</v>
      </c>
      <c r="E309" s="17" t="s">
        <v>74</v>
      </c>
      <c r="F309" s="16" t="s">
        <v>276</v>
      </c>
      <c r="G309" s="17" t="s">
        <v>637</v>
      </c>
      <c r="H309" s="17" t="s">
        <v>560</v>
      </c>
      <c r="I309" s="51">
        <v>860</v>
      </c>
      <c r="J309" s="52" t="s">
        <v>306</v>
      </c>
      <c r="K309" s="52" t="s">
        <v>307</v>
      </c>
      <c r="L309" s="51">
        <v>860</v>
      </c>
    </row>
    <row r="310" spans="1:12" ht="90" x14ac:dyDescent="0.25">
      <c r="A310" s="16">
        <v>307</v>
      </c>
      <c r="B310" s="14" t="s">
        <v>75</v>
      </c>
      <c r="C310" s="15" t="s">
        <v>204</v>
      </c>
      <c r="D310" s="16" t="s">
        <v>5</v>
      </c>
      <c r="E310" s="17" t="s">
        <v>76</v>
      </c>
      <c r="F310" s="16" t="s">
        <v>276</v>
      </c>
      <c r="G310" s="17" t="s">
        <v>638</v>
      </c>
      <c r="H310" s="17" t="s">
        <v>309</v>
      </c>
      <c r="I310" s="51">
        <v>24934.86</v>
      </c>
      <c r="J310" s="52" t="s">
        <v>310</v>
      </c>
      <c r="K310" s="52" t="s">
        <v>311</v>
      </c>
      <c r="L310" s="51">
        <v>24211.41</v>
      </c>
    </row>
    <row r="311" spans="1:12" ht="90" x14ac:dyDescent="0.25">
      <c r="A311" s="16">
        <v>308</v>
      </c>
      <c r="B311" s="14" t="s">
        <v>77</v>
      </c>
      <c r="C311" s="15" t="s">
        <v>204</v>
      </c>
      <c r="D311" s="16" t="s">
        <v>5</v>
      </c>
      <c r="E311" s="17" t="s">
        <v>78</v>
      </c>
      <c r="F311" s="16" t="s">
        <v>276</v>
      </c>
      <c r="G311" s="17" t="s">
        <v>566</v>
      </c>
      <c r="H311" s="17" t="s">
        <v>559</v>
      </c>
      <c r="I311" s="51">
        <v>327</v>
      </c>
      <c r="J311" s="52" t="s">
        <v>312</v>
      </c>
      <c r="K311" s="52" t="s">
        <v>313</v>
      </c>
      <c r="L311" s="51">
        <v>316</v>
      </c>
    </row>
    <row r="312" spans="1:12" ht="90" x14ac:dyDescent="0.25">
      <c r="A312" s="16">
        <v>309</v>
      </c>
      <c r="B312" s="14" t="s">
        <v>79</v>
      </c>
      <c r="C312" s="15" t="s">
        <v>204</v>
      </c>
      <c r="D312" s="16" t="s">
        <v>5</v>
      </c>
      <c r="E312" s="17" t="s">
        <v>80</v>
      </c>
      <c r="F312" s="16" t="s">
        <v>276</v>
      </c>
      <c r="G312" s="17" t="s">
        <v>561</v>
      </c>
      <c r="H312" s="17" t="s">
        <v>560</v>
      </c>
      <c r="I312" s="51">
        <v>1126</v>
      </c>
      <c r="J312" s="52" t="s">
        <v>312</v>
      </c>
      <c r="K312" s="52" t="s">
        <v>313</v>
      </c>
      <c r="L312" s="51">
        <v>1126</v>
      </c>
    </row>
    <row r="313" spans="1:12" ht="210" x14ac:dyDescent="0.25">
      <c r="A313" s="16">
        <v>310</v>
      </c>
      <c r="B313" s="14" t="s">
        <v>81</v>
      </c>
      <c r="C313" s="15" t="s">
        <v>204</v>
      </c>
      <c r="D313" s="16" t="s">
        <v>5</v>
      </c>
      <c r="E313" s="17" t="s">
        <v>82</v>
      </c>
      <c r="F313" s="16" t="s">
        <v>276</v>
      </c>
      <c r="G313" s="17" t="s">
        <v>649</v>
      </c>
      <c r="H313" s="17" t="s">
        <v>416</v>
      </c>
      <c r="I313" s="51">
        <v>18000</v>
      </c>
      <c r="J313" s="52" t="s">
        <v>314</v>
      </c>
      <c r="K313" s="52" t="s">
        <v>280</v>
      </c>
      <c r="L313" s="51">
        <v>18000</v>
      </c>
    </row>
    <row r="314" spans="1:12" ht="90" x14ac:dyDescent="0.25">
      <c r="A314" s="16">
        <v>311</v>
      </c>
      <c r="B314" s="14" t="s">
        <v>83</v>
      </c>
      <c r="C314" s="15" t="s">
        <v>204</v>
      </c>
      <c r="D314" s="16" t="s">
        <v>5</v>
      </c>
      <c r="E314" s="17" t="s">
        <v>84</v>
      </c>
      <c r="F314" s="16" t="s">
        <v>315</v>
      </c>
      <c r="G314" s="17" t="s">
        <v>651</v>
      </c>
      <c r="H314" s="17" t="s">
        <v>417</v>
      </c>
      <c r="I314" s="51">
        <v>8500</v>
      </c>
      <c r="J314" s="52" t="s">
        <v>316</v>
      </c>
      <c r="K314" s="52" t="s">
        <v>317</v>
      </c>
      <c r="L314" s="51">
        <v>6454.62</v>
      </c>
    </row>
    <row r="315" spans="1:12" ht="225" x14ac:dyDescent="0.25">
      <c r="A315" s="16">
        <v>312</v>
      </c>
      <c r="B315" s="14" t="s">
        <v>85</v>
      </c>
      <c r="C315" s="15" t="s">
        <v>204</v>
      </c>
      <c r="D315" s="16" t="s">
        <v>5</v>
      </c>
      <c r="E315" s="17" t="s">
        <v>86</v>
      </c>
      <c r="F315" s="16" t="s">
        <v>276</v>
      </c>
      <c r="G315" s="17" t="s">
        <v>639</v>
      </c>
      <c r="H315" s="17" t="s">
        <v>409</v>
      </c>
      <c r="I315" s="51">
        <v>29832.46</v>
      </c>
      <c r="J315" s="52" t="s">
        <v>318</v>
      </c>
      <c r="K315" s="52" t="s">
        <v>319</v>
      </c>
      <c r="L315" s="51">
        <v>29832.46</v>
      </c>
    </row>
    <row r="316" spans="1:12" ht="150" x14ac:dyDescent="0.25">
      <c r="A316" s="16">
        <v>313</v>
      </c>
      <c r="B316" s="14">
        <v>7359923099</v>
      </c>
      <c r="C316" s="15" t="s">
        <v>204</v>
      </c>
      <c r="D316" s="16" t="s">
        <v>5</v>
      </c>
      <c r="E316" s="17" t="s">
        <v>87</v>
      </c>
      <c r="F316" s="16" t="s">
        <v>290</v>
      </c>
      <c r="G316" s="17" t="s">
        <v>443</v>
      </c>
      <c r="H316" s="17" t="s">
        <v>410</v>
      </c>
      <c r="I316" s="51">
        <v>128400</v>
      </c>
      <c r="J316" s="52" t="s">
        <v>620</v>
      </c>
      <c r="K316" s="52" t="s">
        <v>621</v>
      </c>
      <c r="L316" s="51">
        <v>128400</v>
      </c>
    </row>
    <row r="317" spans="1:12" ht="75" x14ac:dyDescent="0.25">
      <c r="A317" s="16">
        <v>314</v>
      </c>
      <c r="B317" s="14" t="s">
        <v>90</v>
      </c>
      <c r="C317" s="15" t="s">
        <v>204</v>
      </c>
      <c r="D317" s="16" t="s">
        <v>5</v>
      </c>
      <c r="E317" s="17" t="s">
        <v>91</v>
      </c>
      <c r="F317" s="16" t="s">
        <v>276</v>
      </c>
      <c r="G317" s="17" t="s">
        <v>445</v>
      </c>
      <c r="H317" s="17" t="s">
        <v>412</v>
      </c>
      <c r="I317" s="51">
        <v>35000</v>
      </c>
      <c r="J317" s="52" t="s">
        <v>321</v>
      </c>
      <c r="K317" s="52" t="s">
        <v>321</v>
      </c>
      <c r="L317" s="51">
        <v>35000</v>
      </c>
    </row>
    <row r="318" spans="1:12" ht="75" x14ac:dyDescent="0.25">
      <c r="A318" s="16">
        <v>315</v>
      </c>
      <c r="B318" s="14" t="s">
        <v>92</v>
      </c>
      <c r="C318" s="15" t="s">
        <v>204</v>
      </c>
      <c r="D318" s="16" t="s">
        <v>5</v>
      </c>
      <c r="E318" s="17" t="s">
        <v>93</v>
      </c>
      <c r="F318" s="16" t="s">
        <v>276</v>
      </c>
      <c r="G318" s="17" t="s">
        <v>428</v>
      </c>
      <c r="H318" s="17" t="s">
        <v>413</v>
      </c>
      <c r="I318" s="51">
        <v>9000</v>
      </c>
      <c r="J318" s="52" t="s">
        <v>321</v>
      </c>
      <c r="K318" s="52" t="s">
        <v>321</v>
      </c>
      <c r="L318" s="51">
        <v>9000</v>
      </c>
    </row>
    <row r="319" spans="1:12" ht="135" x14ac:dyDescent="0.25">
      <c r="A319" s="16">
        <v>316</v>
      </c>
      <c r="B319" s="14" t="s">
        <v>94</v>
      </c>
      <c r="C319" s="15" t="s">
        <v>204</v>
      </c>
      <c r="D319" s="16" t="s">
        <v>5</v>
      </c>
      <c r="E319" s="17" t="s">
        <v>95</v>
      </c>
      <c r="F319" s="16" t="s">
        <v>276</v>
      </c>
      <c r="G319" s="17" t="s">
        <v>446</v>
      </c>
      <c r="H319" s="17" t="s">
        <v>413</v>
      </c>
      <c r="I319" s="51">
        <v>3800</v>
      </c>
      <c r="J319" s="52" t="s">
        <v>322</v>
      </c>
      <c r="K319" s="52" t="s">
        <v>322</v>
      </c>
      <c r="L319" s="51">
        <v>4327</v>
      </c>
    </row>
    <row r="320" spans="1:12" ht="60" x14ac:dyDescent="0.25">
      <c r="A320" s="16">
        <v>317</v>
      </c>
      <c r="B320" s="14" t="s">
        <v>24</v>
      </c>
      <c r="C320" s="15" t="s">
        <v>204</v>
      </c>
      <c r="D320" s="16" t="s">
        <v>5</v>
      </c>
      <c r="E320" s="17" t="s">
        <v>25</v>
      </c>
      <c r="F320" s="16" t="s">
        <v>276</v>
      </c>
      <c r="G320" s="17" t="s">
        <v>447</v>
      </c>
      <c r="H320" s="17" t="s">
        <v>414</v>
      </c>
      <c r="I320" s="51">
        <v>3675</v>
      </c>
      <c r="J320" s="52" t="s">
        <v>312</v>
      </c>
      <c r="K320" s="52" t="s">
        <v>313</v>
      </c>
      <c r="L320" s="51">
        <v>3675</v>
      </c>
    </row>
    <row r="321" spans="1:12" ht="60" x14ac:dyDescent="0.25">
      <c r="A321" s="16">
        <v>318</v>
      </c>
      <c r="B321" s="14" t="s">
        <v>26</v>
      </c>
      <c r="C321" s="15" t="s">
        <v>204</v>
      </c>
      <c r="D321" s="16" t="s">
        <v>5</v>
      </c>
      <c r="E321" s="17" t="s">
        <v>27</v>
      </c>
      <c r="F321" s="16" t="s">
        <v>276</v>
      </c>
      <c r="G321" s="17" t="s">
        <v>448</v>
      </c>
      <c r="H321" s="17" t="s">
        <v>415</v>
      </c>
      <c r="I321" s="51">
        <v>4750</v>
      </c>
      <c r="J321" s="52" t="s">
        <v>323</v>
      </c>
      <c r="K321" s="52" t="s">
        <v>476</v>
      </c>
      <c r="L321" s="51">
        <v>4750</v>
      </c>
    </row>
    <row r="322" spans="1:12" ht="90" x14ac:dyDescent="0.25">
      <c r="A322" s="16">
        <v>319</v>
      </c>
      <c r="B322" s="14" t="s">
        <v>28</v>
      </c>
      <c r="C322" s="15" t="s">
        <v>204</v>
      </c>
      <c r="D322" s="16" t="s">
        <v>5</v>
      </c>
      <c r="E322" s="17" t="s">
        <v>29</v>
      </c>
      <c r="F322" s="16" t="s">
        <v>276</v>
      </c>
      <c r="G322" s="17" t="s">
        <v>640</v>
      </c>
      <c r="H322" s="17" t="s">
        <v>408</v>
      </c>
      <c r="I322" s="51">
        <v>3200</v>
      </c>
      <c r="J322" s="52" t="s">
        <v>324</v>
      </c>
      <c r="K322" s="52" t="s">
        <v>475</v>
      </c>
      <c r="L322" s="51">
        <v>3200</v>
      </c>
    </row>
    <row r="323" spans="1:12" ht="60" x14ac:dyDescent="0.25">
      <c r="A323" s="16">
        <v>320</v>
      </c>
      <c r="B323" s="14" t="s">
        <v>34</v>
      </c>
      <c r="C323" s="15" t="s">
        <v>204</v>
      </c>
      <c r="D323" s="16" t="s">
        <v>5</v>
      </c>
      <c r="E323" s="17" t="s">
        <v>35</v>
      </c>
      <c r="F323" s="16" t="s">
        <v>276</v>
      </c>
      <c r="G323" s="17" t="s">
        <v>562</v>
      </c>
      <c r="H323" s="17" t="s">
        <v>562</v>
      </c>
      <c r="I323" s="51">
        <v>2800</v>
      </c>
      <c r="J323" s="52" t="s">
        <v>325</v>
      </c>
      <c r="K323" s="52" t="s">
        <v>294</v>
      </c>
      <c r="L323" s="51">
        <v>2800</v>
      </c>
    </row>
    <row r="324" spans="1:12" ht="75" x14ac:dyDescent="0.25">
      <c r="A324" s="16">
        <v>321</v>
      </c>
      <c r="B324" s="14" t="s">
        <v>36</v>
      </c>
      <c r="C324" s="15" t="s">
        <v>204</v>
      </c>
      <c r="D324" s="16" t="s">
        <v>5</v>
      </c>
      <c r="E324" s="17" t="s">
        <v>37</v>
      </c>
      <c r="F324" s="16" t="s">
        <v>276</v>
      </c>
      <c r="G324" s="17" t="s">
        <v>563</v>
      </c>
      <c r="H324" s="17" t="s">
        <v>563</v>
      </c>
      <c r="I324" s="51">
        <v>28500</v>
      </c>
      <c r="J324" s="52" t="s">
        <v>326</v>
      </c>
      <c r="K324" s="52" t="s">
        <v>327</v>
      </c>
      <c r="L324" s="51">
        <v>28500</v>
      </c>
    </row>
    <row r="325" spans="1:12" ht="180" x14ac:dyDescent="0.25">
      <c r="A325" s="16">
        <v>322</v>
      </c>
      <c r="B325" s="14" t="s">
        <v>38</v>
      </c>
      <c r="C325" s="15" t="s">
        <v>204</v>
      </c>
      <c r="D325" s="16" t="s">
        <v>5</v>
      </c>
      <c r="E325" s="17" t="s">
        <v>39</v>
      </c>
      <c r="F325" s="16" t="s">
        <v>276</v>
      </c>
      <c r="G325" s="17" t="s">
        <v>650</v>
      </c>
      <c r="H325" s="17" t="s">
        <v>420</v>
      </c>
      <c r="I325" s="51">
        <v>10750</v>
      </c>
      <c r="J325" s="52" t="s">
        <v>328</v>
      </c>
      <c r="K325" s="52" t="s">
        <v>329</v>
      </c>
      <c r="L325" s="51">
        <v>10750</v>
      </c>
    </row>
    <row r="326" spans="1:12" ht="60" x14ac:dyDescent="0.25">
      <c r="A326" s="16">
        <v>323</v>
      </c>
      <c r="B326" s="14" t="s">
        <v>96</v>
      </c>
      <c r="C326" s="15" t="s">
        <v>204</v>
      </c>
      <c r="D326" s="16" t="s">
        <v>5</v>
      </c>
      <c r="E326" s="17" t="s">
        <v>97</v>
      </c>
      <c r="F326" s="16" t="s">
        <v>276</v>
      </c>
      <c r="G326" s="17" t="s">
        <v>562</v>
      </c>
      <c r="H326" s="17" t="s">
        <v>562</v>
      </c>
      <c r="I326" s="51">
        <v>580</v>
      </c>
      <c r="J326" s="52" t="s">
        <v>330</v>
      </c>
      <c r="K326" s="52" t="s">
        <v>330</v>
      </c>
      <c r="L326" s="51">
        <v>580</v>
      </c>
    </row>
    <row r="327" spans="1:12" ht="60" x14ac:dyDescent="0.25">
      <c r="A327" s="16">
        <v>324</v>
      </c>
      <c r="B327" s="14" t="s">
        <v>98</v>
      </c>
      <c r="C327" s="15" t="s">
        <v>204</v>
      </c>
      <c r="D327" s="16" t="s">
        <v>5</v>
      </c>
      <c r="E327" s="17" t="s">
        <v>99</v>
      </c>
      <c r="F327" s="16" t="s">
        <v>276</v>
      </c>
      <c r="G327" s="17" t="s">
        <v>567</v>
      </c>
      <c r="H327" s="17" t="s">
        <v>567</v>
      </c>
      <c r="I327" s="51">
        <v>870</v>
      </c>
      <c r="J327" s="52" t="s">
        <v>330</v>
      </c>
      <c r="K327" s="52" t="s">
        <v>330</v>
      </c>
      <c r="L327" s="51">
        <v>870</v>
      </c>
    </row>
    <row r="328" spans="1:12" ht="60" x14ac:dyDescent="0.25">
      <c r="A328" s="16">
        <v>325</v>
      </c>
      <c r="B328" s="14" t="s">
        <v>40</v>
      </c>
      <c r="C328" s="15" t="s">
        <v>204</v>
      </c>
      <c r="D328" s="16" t="s">
        <v>5</v>
      </c>
      <c r="E328" s="17" t="s">
        <v>41</v>
      </c>
      <c r="F328" s="16" t="s">
        <v>276</v>
      </c>
      <c r="G328" s="17" t="s">
        <v>421</v>
      </c>
      <c r="H328" s="17" t="s">
        <v>421</v>
      </c>
      <c r="I328" s="51">
        <v>19000</v>
      </c>
      <c r="J328" s="52" t="s">
        <v>331</v>
      </c>
      <c r="K328" s="52" t="s">
        <v>475</v>
      </c>
      <c r="L328" s="51">
        <v>19000</v>
      </c>
    </row>
    <row r="329" spans="1:12" ht="180" x14ac:dyDescent="0.25">
      <c r="A329" s="16">
        <v>326</v>
      </c>
      <c r="B329" s="14" t="s">
        <v>42</v>
      </c>
      <c r="C329" s="15" t="s">
        <v>204</v>
      </c>
      <c r="D329" s="16" t="s">
        <v>5</v>
      </c>
      <c r="E329" s="17" t="s">
        <v>43</v>
      </c>
      <c r="F329" s="16" t="s">
        <v>102</v>
      </c>
      <c r="G329" s="17" t="s">
        <v>647</v>
      </c>
      <c r="H329" s="17" t="s">
        <v>271</v>
      </c>
      <c r="I329" s="51">
        <v>170820</v>
      </c>
      <c r="J329" s="52" t="s">
        <v>107</v>
      </c>
      <c r="K329" s="52" t="s">
        <v>108</v>
      </c>
      <c r="L329" s="51">
        <v>170820</v>
      </c>
    </row>
    <row r="330" spans="1:12" ht="60" x14ac:dyDescent="0.25">
      <c r="A330" s="25">
        <v>327</v>
      </c>
      <c r="B330" s="23" t="s">
        <v>109</v>
      </c>
      <c r="C330" s="24" t="s">
        <v>204</v>
      </c>
      <c r="D330" s="25" t="s">
        <v>5</v>
      </c>
      <c r="E330" s="26" t="s">
        <v>110</v>
      </c>
      <c r="F330" s="25" t="s">
        <v>276</v>
      </c>
      <c r="G330" s="26" t="s">
        <v>422</v>
      </c>
      <c r="H330" s="26" t="s">
        <v>422</v>
      </c>
      <c r="I330" s="53">
        <v>498.75</v>
      </c>
      <c r="J330" s="54" t="s">
        <v>332</v>
      </c>
      <c r="K330" s="54" t="s">
        <v>332</v>
      </c>
      <c r="L330" s="53">
        <v>498.75</v>
      </c>
    </row>
    <row r="331" spans="1:12" ht="60" x14ac:dyDescent="0.25">
      <c r="A331" s="25">
        <v>328</v>
      </c>
      <c r="B331" s="23" t="s">
        <v>111</v>
      </c>
      <c r="C331" s="24" t="s">
        <v>204</v>
      </c>
      <c r="D331" s="25" t="s">
        <v>5</v>
      </c>
      <c r="E331" s="26" t="s">
        <v>112</v>
      </c>
      <c r="F331" s="25" t="s">
        <v>276</v>
      </c>
      <c r="G331" s="26" t="s">
        <v>568</v>
      </c>
      <c r="H331" s="26" t="s">
        <v>568</v>
      </c>
      <c r="I331" s="53">
        <v>35000</v>
      </c>
      <c r="J331" s="54" t="s">
        <v>333</v>
      </c>
      <c r="K331" s="54" t="s">
        <v>334</v>
      </c>
      <c r="L331" s="53">
        <v>35000</v>
      </c>
    </row>
    <row r="332" spans="1:12" ht="60" x14ac:dyDescent="0.25">
      <c r="A332" s="25">
        <v>329</v>
      </c>
      <c r="B332" s="23" t="s">
        <v>113</v>
      </c>
      <c r="C332" s="24" t="s">
        <v>204</v>
      </c>
      <c r="D332" s="25" t="s">
        <v>5</v>
      </c>
      <c r="E332" s="26" t="s">
        <v>114</v>
      </c>
      <c r="F332" s="25" t="s">
        <v>276</v>
      </c>
      <c r="G332" s="26" t="s">
        <v>652</v>
      </c>
      <c r="H332" s="26" t="s">
        <v>653</v>
      </c>
      <c r="I332" s="53">
        <v>2530</v>
      </c>
      <c r="J332" s="54" t="s">
        <v>336</v>
      </c>
      <c r="K332" s="54" t="s">
        <v>287</v>
      </c>
      <c r="L332" s="53">
        <v>2530</v>
      </c>
    </row>
    <row r="333" spans="1:12" ht="60" x14ac:dyDescent="0.25">
      <c r="A333" s="25">
        <v>330</v>
      </c>
      <c r="B333" s="23" t="s">
        <v>115</v>
      </c>
      <c r="C333" s="24" t="s">
        <v>204</v>
      </c>
      <c r="D333" s="25" t="s">
        <v>5</v>
      </c>
      <c r="E333" s="26" t="s">
        <v>116</v>
      </c>
      <c r="F333" s="25" t="s">
        <v>276</v>
      </c>
      <c r="G333" s="26" t="s">
        <v>424</v>
      </c>
      <c r="H333" s="26" t="s">
        <v>424</v>
      </c>
      <c r="I333" s="53">
        <v>3700</v>
      </c>
      <c r="J333" s="54" t="s">
        <v>337</v>
      </c>
      <c r="K333" s="54" t="s">
        <v>337</v>
      </c>
      <c r="L333" s="53">
        <v>3700</v>
      </c>
    </row>
    <row r="334" spans="1:12" ht="60" x14ac:dyDescent="0.25">
      <c r="A334" s="25">
        <v>331</v>
      </c>
      <c r="B334" s="23" t="s">
        <v>117</v>
      </c>
      <c r="C334" s="24" t="s">
        <v>204</v>
      </c>
      <c r="D334" s="25" t="s">
        <v>5</v>
      </c>
      <c r="E334" s="26" t="s">
        <v>118</v>
      </c>
      <c r="F334" s="25" t="s">
        <v>276</v>
      </c>
      <c r="G334" s="26" t="s">
        <v>423</v>
      </c>
      <c r="H334" s="26" t="s">
        <v>423</v>
      </c>
      <c r="I334" s="53">
        <v>2500</v>
      </c>
      <c r="J334" s="54" t="s">
        <v>337</v>
      </c>
      <c r="K334" s="54" t="s">
        <v>337</v>
      </c>
      <c r="L334" s="53">
        <v>2500</v>
      </c>
    </row>
    <row r="335" spans="1:12" ht="60" x14ac:dyDescent="0.25">
      <c r="A335" s="25">
        <v>332</v>
      </c>
      <c r="B335" s="23" t="s">
        <v>119</v>
      </c>
      <c r="C335" s="24" t="s">
        <v>204</v>
      </c>
      <c r="D335" s="25" t="s">
        <v>5</v>
      </c>
      <c r="E335" s="26" t="s">
        <v>120</v>
      </c>
      <c r="F335" s="25" t="s">
        <v>276</v>
      </c>
      <c r="G335" s="26" t="s">
        <v>271</v>
      </c>
      <c r="H335" s="26" t="s">
        <v>271</v>
      </c>
      <c r="I335" s="53">
        <v>2700</v>
      </c>
      <c r="J335" s="54" t="s">
        <v>337</v>
      </c>
      <c r="K335" s="54" t="s">
        <v>337</v>
      </c>
      <c r="L335" s="53">
        <v>2700</v>
      </c>
    </row>
    <row r="336" spans="1:12" ht="75" x14ac:dyDescent="0.25">
      <c r="A336" s="25">
        <v>333</v>
      </c>
      <c r="B336" s="23" t="s">
        <v>121</v>
      </c>
      <c r="C336" s="24" t="s">
        <v>204</v>
      </c>
      <c r="D336" s="25" t="s">
        <v>5</v>
      </c>
      <c r="E336" s="26" t="s">
        <v>122</v>
      </c>
      <c r="F336" s="25" t="s">
        <v>276</v>
      </c>
      <c r="G336" s="26" t="s">
        <v>425</v>
      </c>
      <c r="H336" s="26" t="s">
        <v>425</v>
      </c>
      <c r="I336" s="53">
        <v>12000</v>
      </c>
      <c r="J336" s="54" t="s">
        <v>338</v>
      </c>
      <c r="K336" s="54" t="s">
        <v>340</v>
      </c>
      <c r="L336" s="53">
        <v>12000</v>
      </c>
    </row>
    <row r="337" spans="1:12" ht="60" x14ac:dyDescent="0.25">
      <c r="A337" s="25">
        <v>334</v>
      </c>
      <c r="B337" s="23" t="s">
        <v>123</v>
      </c>
      <c r="C337" s="24" t="s">
        <v>204</v>
      </c>
      <c r="D337" s="25" t="s">
        <v>5</v>
      </c>
      <c r="E337" s="26" t="s">
        <v>124</v>
      </c>
      <c r="F337" s="25" t="s">
        <v>276</v>
      </c>
      <c r="G337" s="26" t="s">
        <v>426</v>
      </c>
      <c r="H337" s="26" t="s">
        <v>426</v>
      </c>
      <c r="I337" s="53">
        <v>160</v>
      </c>
      <c r="J337" s="54" t="s">
        <v>341</v>
      </c>
      <c r="K337" s="54" t="s">
        <v>341</v>
      </c>
      <c r="L337" s="53">
        <v>160</v>
      </c>
    </row>
    <row r="338" spans="1:12" ht="60" x14ac:dyDescent="0.25">
      <c r="A338" s="25">
        <v>335</v>
      </c>
      <c r="B338" s="23" t="s">
        <v>125</v>
      </c>
      <c r="C338" s="24" t="s">
        <v>204</v>
      </c>
      <c r="D338" s="25" t="s">
        <v>5</v>
      </c>
      <c r="E338" s="26" t="s">
        <v>126</v>
      </c>
      <c r="F338" s="25" t="s">
        <v>276</v>
      </c>
      <c r="G338" s="26" t="s">
        <v>427</v>
      </c>
      <c r="H338" s="26" t="s">
        <v>427</v>
      </c>
      <c r="I338" s="53">
        <v>900</v>
      </c>
      <c r="J338" s="54" t="s">
        <v>342</v>
      </c>
      <c r="K338" s="54" t="s">
        <v>343</v>
      </c>
      <c r="L338" s="53">
        <v>900</v>
      </c>
    </row>
    <row r="339" spans="1:12" ht="60" x14ac:dyDescent="0.25">
      <c r="A339" s="25">
        <v>336</v>
      </c>
      <c r="B339" s="23" t="s">
        <v>127</v>
      </c>
      <c r="C339" s="24" t="s">
        <v>204</v>
      </c>
      <c r="D339" s="25" t="s">
        <v>5</v>
      </c>
      <c r="E339" s="26" t="s">
        <v>128</v>
      </c>
      <c r="F339" s="25" t="s">
        <v>276</v>
      </c>
      <c r="G339" s="26" t="s">
        <v>564</v>
      </c>
      <c r="H339" s="26" t="s">
        <v>564</v>
      </c>
      <c r="I339" s="53">
        <v>20000</v>
      </c>
      <c r="J339" s="54" t="s">
        <v>344</v>
      </c>
      <c r="K339" s="54" t="s">
        <v>344</v>
      </c>
      <c r="L339" s="53">
        <v>20000</v>
      </c>
    </row>
    <row r="340" spans="1:12" ht="105" x14ac:dyDescent="0.25">
      <c r="A340" s="25">
        <v>337</v>
      </c>
      <c r="B340" s="23" t="s">
        <v>129</v>
      </c>
      <c r="C340" s="24" t="s">
        <v>204</v>
      </c>
      <c r="D340" s="25" t="s">
        <v>5</v>
      </c>
      <c r="E340" s="26" t="s">
        <v>130</v>
      </c>
      <c r="F340" s="25" t="s">
        <v>276</v>
      </c>
      <c r="G340" s="26" t="s">
        <v>666</v>
      </c>
      <c r="H340" s="26" t="s">
        <v>666</v>
      </c>
      <c r="I340" s="53">
        <v>33000</v>
      </c>
      <c r="J340" s="54" t="s">
        <v>345</v>
      </c>
      <c r="K340" s="54" t="s">
        <v>345</v>
      </c>
      <c r="L340" s="53">
        <v>33000</v>
      </c>
    </row>
    <row r="341" spans="1:12" ht="60" x14ac:dyDescent="0.25">
      <c r="A341" s="25">
        <v>338</v>
      </c>
      <c r="B341" s="23" t="s">
        <v>131</v>
      </c>
      <c r="C341" s="24" t="s">
        <v>204</v>
      </c>
      <c r="D341" s="25" t="s">
        <v>5</v>
      </c>
      <c r="E341" s="26" t="s">
        <v>132</v>
      </c>
      <c r="F341" s="25" t="s">
        <v>276</v>
      </c>
      <c r="G341" s="26" t="s">
        <v>565</v>
      </c>
      <c r="H341" s="26" t="s">
        <v>565</v>
      </c>
      <c r="I341" s="53">
        <v>2300</v>
      </c>
      <c r="J341" s="54" t="s">
        <v>346</v>
      </c>
      <c r="K341" s="54" t="s">
        <v>348</v>
      </c>
      <c r="L341" s="53">
        <v>2300</v>
      </c>
    </row>
    <row r="342" spans="1:12" ht="60" x14ac:dyDescent="0.25">
      <c r="A342" s="25">
        <v>339</v>
      </c>
      <c r="B342" s="23" t="s">
        <v>133</v>
      </c>
      <c r="C342" s="24" t="s">
        <v>204</v>
      </c>
      <c r="D342" s="25" t="s">
        <v>5</v>
      </c>
      <c r="E342" s="26" t="s">
        <v>134</v>
      </c>
      <c r="F342" s="25" t="s">
        <v>276</v>
      </c>
      <c r="G342" s="26" t="s">
        <v>569</v>
      </c>
      <c r="H342" s="26" t="s">
        <v>569</v>
      </c>
      <c r="I342" s="53">
        <v>896</v>
      </c>
      <c r="J342" s="54" t="s">
        <v>347</v>
      </c>
      <c r="K342" s="54" t="s">
        <v>348</v>
      </c>
      <c r="L342" s="53">
        <v>880</v>
      </c>
    </row>
    <row r="343" spans="1:12" ht="75" x14ac:dyDescent="0.25">
      <c r="A343" s="25">
        <v>340</v>
      </c>
      <c r="B343" s="23" t="s">
        <v>135</v>
      </c>
      <c r="C343" s="24" t="s">
        <v>204</v>
      </c>
      <c r="D343" s="25" t="s">
        <v>5</v>
      </c>
      <c r="E343" s="26" t="s">
        <v>136</v>
      </c>
      <c r="F343" s="25" t="s">
        <v>276</v>
      </c>
      <c r="G343" s="26" t="s">
        <v>570</v>
      </c>
      <c r="H343" s="26" t="s">
        <v>570</v>
      </c>
      <c r="I343" s="53">
        <v>800</v>
      </c>
      <c r="J343" s="54" t="s">
        <v>349</v>
      </c>
      <c r="K343" s="54" t="s">
        <v>350</v>
      </c>
      <c r="L343" s="53">
        <v>800</v>
      </c>
    </row>
    <row r="344" spans="1:12" ht="60" x14ac:dyDescent="0.25">
      <c r="A344" s="25">
        <v>341</v>
      </c>
      <c r="B344" s="23" t="s">
        <v>137</v>
      </c>
      <c r="C344" s="24" t="s">
        <v>204</v>
      </c>
      <c r="D344" s="25" t="s">
        <v>5</v>
      </c>
      <c r="E344" s="26" t="s">
        <v>138</v>
      </c>
      <c r="F344" s="25" t="s">
        <v>276</v>
      </c>
      <c r="G344" s="26" t="s">
        <v>571</v>
      </c>
      <c r="H344" s="26" t="s">
        <v>571</v>
      </c>
      <c r="I344" s="53">
        <v>600</v>
      </c>
      <c r="J344" s="54" t="s">
        <v>351</v>
      </c>
      <c r="K344" s="54" t="s">
        <v>348</v>
      </c>
      <c r="L344" s="53">
        <v>600</v>
      </c>
    </row>
    <row r="345" spans="1:12" ht="60" x14ac:dyDescent="0.25">
      <c r="A345" s="25">
        <v>342</v>
      </c>
      <c r="B345" s="23" t="s">
        <v>139</v>
      </c>
      <c r="C345" s="24" t="s">
        <v>204</v>
      </c>
      <c r="D345" s="25" t="s">
        <v>5</v>
      </c>
      <c r="E345" s="26" t="s">
        <v>140</v>
      </c>
      <c r="F345" s="25" t="s">
        <v>276</v>
      </c>
      <c r="G345" s="26" t="s">
        <v>450</v>
      </c>
      <c r="H345" s="26" t="s">
        <v>450</v>
      </c>
      <c r="I345" s="53">
        <v>400</v>
      </c>
      <c r="J345" s="54" t="s">
        <v>352</v>
      </c>
      <c r="K345" s="54" t="s">
        <v>353</v>
      </c>
      <c r="L345" s="53">
        <v>400</v>
      </c>
    </row>
    <row r="346" spans="1:12" ht="90" x14ac:dyDescent="0.25">
      <c r="A346" s="25">
        <v>343</v>
      </c>
      <c r="B346" s="23" t="s">
        <v>141</v>
      </c>
      <c r="C346" s="24" t="s">
        <v>204</v>
      </c>
      <c r="D346" s="25" t="s">
        <v>5</v>
      </c>
      <c r="E346" s="26" t="s">
        <v>142</v>
      </c>
      <c r="F346" s="25" t="s">
        <v>276</v>
      </c>
      <c r="G346" s="26" t="s">
        <v>661</v>
      </c>
      <c r="H346" s="26" t="s">
        <v>662</v>
      </c>
      <c r="I346" s="53">
        <v>9160</v>
      </c>
      <c r="J346" s="54" t="s">
        <v>354</v>
      </c>
      <c r="K346" s="54" t="s">
        <v>355</v>
      </c>
      <c r="L346" s="53">
        <v>9160</v>
      </c>
    </row>
    <row r="347" spans="1:12" ht="60" x14ac:dyDescent="0.25">
      <c r="A347" s="25">
        <v>344</v>
      </c>
      <c r="B347" s="23" t="s">
        <v>143</v>
      </c>
      <c r="C347" s="24" t="s">
        <v>204</v>
      </c>
      <c r="D347" s="25" t="s">
        <v>5</v>
      </c>
      <c r="E347" s="26" t="s">
        <v>144</v>
      </c>
      <c r="F347" s="25" t="s">
        <v>276</v>
      </c>
      <c r="G347" s="26" t="s">
        <v>451</v>
      </c>
      <c r="H347" s="26" t="s">
        <v>451</v>
      </c>
      <c r="I347" s="53">
        <v>10900</v>
      </c>
      <c r="J347" s="54" t="s">
        <v>356</v>
      </c>
      <c r="K347" s="54" t="s">
        <v>357</v>
      </c>
      <c r="L347" s="53">
        <v>10900</v>
      </c>
    </row>
    <row r="348" spans="1:12" ht="105" x14ac:dyDescent="0.25">
      <c r="A348" s="25">
        <v>345</v>
      </c>
      <c r="B348" s="23" t="s">
        <v>145</v>
      </c>
      <c r="C348" s="24" t="s">
        <v>204</v>
      </c>
      <c r="D348" s="25" t="s">
        <v>5</v>
      </c>
      <c r="E348" s="26" t="s">
        <v>146</v>
      </c>
      <c r="F348" s="25" t="s">
        <v>276</v>
      </c>
      <c r="G348" s="26" t="s">
        <v>654</v>
      </c>
      <c r="H348" s="26" t="s">
        <v>655</v>
      </c>
      <c r="I348" s="53">
        <v>980</v>
      </c>
      <c r="J348" s="54" t="s">
        <v>358</v>
      </c>
      <c r="K348" s="54" t="s">
        <v>359</v>
      </c>
      <c r="L348" s="53">
        <v>986</v>
      </c>
    </row>
    <row r="349" spans="1:12" ht="60" x14ac:dyDescent="0.25">
      <c r="A349" s="25">
        <v>346</v>
      </c>
      <c r="B349" s="23" t="s">
        <v>147</v>
      </c>
      <c r="C349" s="24" t="s">
        <v>204</v>
      </c>
      <c r="D349" s="25" t="s">
        <v>5</v>
      </c>
      <c r="E349" s="26" t="s">
        <v>148</v>
      </c>
      <c r="F349" s="25" t="s">
        <v>276</v>
      </c>
      <c r="G349" s="26" t="s">
        <v>569</v>
      </c>
      <c r="H349" s="26" t="s">
        <v>569</v>
      </c>
      <c r="I349" s="53">
        <v>2516</v>
      </c>
      <c r="J349" s="54" t="s">
        <v>339</v>
      </c>
      <c r="K349" s="54" t="s">
        <v>360</v>
      </c>
      <c r="L349" s="53">
        <v>2516</v>
      </c>
    </row>
    <row r="350" spans="1:12" ht="60" x14ac:dyDescent="0.25">
      <c r="A350" s="25">
        <v>347</v>
      </c>
      <c r="B350" s="23" t="s">
        <v>149</v>
      </c>
      <c r="C350" s="24" t="s">
        <v>204</v>
      </c>
      <c r="D350" s="25" t="s">
        <v>5</v>
      </c>
      <c r="E350" s="26" t="s">
        <v>150</v>
      </c>
      <c r="F350" s="25" t="s">
        <v>276</v>
      </c>
      <c r="G350" s="26" t="s">
        <v>569</v>
      </c>
      <c r="H350" s="26" t="s">
        <v>569</v>
      </c>
      <c r="I350" s="53">
        <v>2800</v>
      </c>
      <c r="J350" s="54" t="s">
        <v>361</v>
      </c>
      <c r="K350" s="54" t="s">
        <v>362</v>
      </c>
      <c r="L350" s="53">
        <v>2800</v>
      </c>
    </row>
    <row r="351" spans="1:12" ht="60" x14ac:dyDescent="0.25">
      <c r="A351" s="25">
        <v>348</v>
      </c>
      <c r="B351" s="23" t="s">
        <v>151</v>
      </c>
      <c r="C351" s="24" t="s">
        <v>204</v>
      </c>
      <c r="D351" s="25" t="s">
        <v>5</v>
      </c>
      <c r="E351" s="26" t="s">
        <v>152</v>
      </c>
      <c r="F351" s="25" t="s">
        <v>276</v>
      </c>
      <c r="G351" s="26" t="s">
        <v>449</v>
      </c>
      <c r="H351" s="26" t="s">
        <v>449</v>
      </c>
      <c r="I351" s="53">
        <v>3440</v>
      </c>
      <c r="J351" s="54" t="s">
        <v>339</v>
      </c>
      <c r="K351" s="54" t="s">
        <v>363</v>
      </c>
      <c r="L351" s="53">
        <v>3440</v>
      </c>
    </row>
    <row r="352" spans="1:12" ht="60" x14ac:dyDescent="0.25">
      <c r="A352" s="25">
        <v>349</v>
      </c>
      <c r="B352" s="23" t="s">
        <v>153</v>
      </c>
      <c r="C352" s="24" t="s">
        <v>204</v>
      </c>
      <c r="D352" s="25" t="s">
        <v>5</v>
      </c>
      <c r="E352" s="26" t="s">
        <v>154</v>
      </c>
      <c r="F352" s="25" t="s">
        <v>276</v>
      </c>
      <c r="G352" s="26" t="s">
        <v>452</v>
      </c>
      <c r="H352" s="26" t="s">
        <v>452</v>
      </c>
      <c r="I352" s="53">
        <v>1500</v>
      </c>
      <c r="J352" s="54" t="s">
        <v>352</v>
      </c>
      <c r="K352" s="54" t="s">
        <v>353</v>
      </c>
      <c r="L352" s="53">
        <v>1500</v>
      </c>
    </row>
    <row r="353" spans="1:12" ht="60" x14ac:dyDescent="0.25">
      <c r="A353" s="25">
        <v>350</v>
      </c>
      <c r="B353" s="23" t="s">
        <v>155</v>
      </c>
      <c r="C353" s="24" t="s">
        <v>204</v>
      </c>
      <c r="D353" s="25" t="s">
        <v>5</v>
      </c>
      <c r="E353" s="26" t="s">
        <v>156</v>
      </c>
      <c r="F353" s="25" t="s">
        <v>276</v>
      </c>
      <c r="G353" s="26" t="s">
        <v>452</v>
      </c>
      <c r="H353" s="26" t="s">
        <v>452</v>
      </c>
      <c r="I353" s="53">
        <v>972</v>
      </c>
      <c r="J353" s="54" t="s">
        <v>352</v>
      </c>
      <c r="K353" s="54" t="s">
        <v>353</v>
      </c>
      <c r="L353" s="53">
        <v>972</v>
      </c>
    </row>
    <row r="354" spans="1:12" ht="60" x14ac:dyDescent="0.25">
      <c r="A354" s="25">
        <v>351</v>
      </c>
      <c r="B354" s="23" t="s">
        <v>157</v>
      </c>
      <c r="C354" s="24" t="s">
        <v>204</v>
      </c>
      <c r="D354" s="25" t="s">
        <v>5</v>
      </c>
      <c r="E354" s="26" t="s">
        <v>158</v>
      </c>
      <c r="F354" s="25" t="s">
        <v>276</v>
      </c>
      <c r="G354" s="26" t="s">
        <v>572</v>
      </c>
      <c r="H354" s="26" t="s">
        <v>573</v>
      </c>
      <c r="I354" s="53">
        <v>350</v>
      </c>
      <c r="J354" s="54" t="s">
        <v>351</v>
      </c>
      <c r="K354" s="54" t="s">
        <v>348</v>
      </c>
      <c r="L354" s="53">
        <v>350</v>
      </c>
    </row>
    <row r="355" spans="1:12" ht="60" x14ac:dyDescent="0.25">
      <c r="A355" s="25">
        <v>352</v>
      </c>
      <c r="B355" s="23" t="s">
        <v>159</v>
      </c>
      <c r="C355" s="24" t="s">
        <v>204</v>
      </c>
      <c r="D355" s="25" t="s">
        <v>5</v>
      </c>
      <c r="E355" s="26" t="s">
        <v>160</v>
      </c>
      <c r="F355" s="25" t="s">
        <v>276</v>
      </c>
      <c r="G355" s="26" t="s">
        <v>453</v>
      </c>
      <c r="H355" s="26" t="s">
        <v>453</v>
      </c>
      <c r="I355" s="53">
        <v>3500</v>
      </c>
      <c r="J355" s="54" t="s">
        <v>364</v>
      </c>
      <c r="K355" s="54" t="s">
        <v>348</v>
      </c>
      <c r="L355" s="53">
        <v>3500</v>
      </c>
    </row>
    <row r="356" spans="1:12" ht="60" x14ac:dyDescent="0.25">
      <c r="A356" s="25">
        <v>353</v>
      </c>
      <c r="B356" s="23" t="s">
        <v>161</v>
      </c>
      <c r="C356" s="24" t="s">
        <v>204</v>
      </c>
      <c r="D356" s="25" t="s">
        <v>5</v>
      </c>
      <c r="E356" s="26" t="s">
        <v>162</v>
      </c>
      <c r="F356" s="25" t="s">
        <v>276</v>
      </c>
      <c r="G356" s="26" t="s">
        <v>574</v>
      </c>
      <c r="H356" s="26" t="s">
        <v>574</v>
      </c>
      <c r="I356" s="53">
        <v>400</v>
      </c>
      <c r="J356" s="54" t="s">
        <v>351</v>
      </c>
      <c r="K356" s="54" t="s">
        <v>348</v>
      </c>
      <c r="L356" s="53">
        <v>400</v>
      </c>
    </row>
    <row r="357" spans="1:12" ht="60" x14ac:dyDescent="0.25">
      <c r="A357" s="25">
        <v>354</v>
      </c>
      <c r="B357" s="23" t="s">
        <v>163</v>
      </c>
      <c r="C357" s="24" t="s">
        <v>204</v>
      </c>
      <c r="D357" s="25" t="s">
        <v>5</v>
      </c>
      <c r="E357" s="26" t="s">
        <v>164</v>
      </c>
      <c r="F357" s="25" t="s">
        <v>276</v>
      </c>
      <c r="G357" s="26" t="s">
        <v>575</v>
      </c>
      <c r="H357" s="26" t="s">
        <v>575</v>
      </c>
      <c r="I357" s="53">
        <v>5000</v>
      </c>
      <c r="J357" s="54" t="s">
        <v>352</v>
      </c>
      <c r="K357" s="54" t="s">
        <v>365</v>
      </c>
      <c r="L357" s="53">
        <v>5000</v>
      </c>
    </row>
    <row r="358" spans="1:12" ht="60" x14ac:dyDescent="0.25">
      <c r="A358" s="25">
        <v>355</v>
      </c>
      <c r="B358" s="23" t="s">
        <v>165</v>
      </c>
      <c r="C358" s="24" t="s">
        <v>204</v>
      </c>
      <c r="D358" s="25" t="s">
        <v>5</v>
      </c>
      <c r="E358" s="26" t="s">
        <v>166</v>
      </c>
      <c r="F358" s="25" t="s">
        <v>276</v>
      </c>
      <c r="G358" s="26" t="s">
        <v>575</v>
      </c>
      <c r="H358" s="26" t="s">
        <v>575</v>
      </c>
      <c r="I358" s="53">
        <v>10000</v>
      </c>
      <c r="J358" s="54" t="s">
        <v>352</v>
      </c>
      <c r="K358" s="54" t="s">
        <v>362</v>
      </c>
      <c r="L358" s="53">
        <v>10000</v>
      </c>
    </row>
    <row r="359" spans="1:12" ht="60" x14ac:dyDescent="0.25">
      <c r="A359" s="25">
        <v>356</v>
      </c>
      <c r="B359" s="23" t="s">
        <v>167</v>
      </c>
      <c r="C359" s="24" t="s">
        <v>204</v>
      </c>
      <c r="D359" s="25" t="s">
        <v>5</v>
      </c>
      <c r="E359" s="26" t="s">
        <v>168</v>
      </c>
      <c r="F359" s="25" t="s">
        <v>276</v>
      </c>
      <c r="G359" s="26" t="s">
        <v>575</v>
      </c>
      <c r="H359" s="26" t="s">
        <v>575</v>
      </c>
      <c r="I359" s="53">
        <v>10000</v>
      </c>
      <c r="J359" s="54" t="s">
        <v>352</v>
      </c>
      <c r="K359" s="54" t="s">
        <v>362</v>
      </c>
      <c r="L359" s="53">
        <v>10000</v>
      </c>
    </row>
    <row r="360" spans="1:12" ht="150" x14ac:dyDescent="0.25">
      <c r="A360" s="25">
        <v>357</v>
      </c>
      <c r="B360" s="23" t="s">
        <v>173</v>
      </c>
      <c r="C360" s="24" t="s">
        <v>204</v>
      </c>
      <c r="D360" s="25" t="s">
        <v>5</v>
      </c>
      <c r="E360" s="26" t="s">
        <v>174</v>
      </c>
      <c r="F360" s="25" t="s">
        <v>276</v>
      </c>
      <c r="G360" s="26" t="s">
        <v>657</v>
      </c>
      <c r="H360" s="26" t="s">
        <v>656</v>
      </c>
      <c r="I360" s="53">
        <v>30000</v>
      </c>
      <c r="J360" s="54" t="s">
        <v>350</v>
      </c>
      <c r="K360" s="54" t="s">
        <v>287</v>
      </c>
      <c r="L360" s="53">
        <v>30000</v>
      </c>
    </row>
    <row r="361" spans="1:12" ht="135" x14ac:dyDescent="0.25">
      <c r="A361" s="25">
        <v>358</v>
      </c>
      <c r="B361" s="23" t="s">
        <v>175</v>
      </c>
      <c r="C361" s="24" t="s">
        <v>204</v>
      </c>
      <c r="D361" s="25" t="s">
        <v>5</v>
      </c>
      <c r="E361" s="26" t="s">
        <v>176</v>
      </c>
      <c r="F361" s="25" t="s">
        <v>366</v>
      </c>
      <c r="G361" s="26" t="s">
        <v>658</v>
      </c>
      <c r="H361" s="26" t="s">
        <v>454</v>
      </c>
      <c r="I361" s="53">
        <v>29001.599999999999</v>
      </c>
      <c r="J361" s="54" t="s">
        <v>350</v>
      </c>
      <c r="K361" s="54" t="s">
        <v>287</v>
      </c>
      <c r="L361" s="53">
        <v>29001.599999999999</v>
      </c>
    </row>
    <row r="362" spans="1:12" ht="60" x14ac:dyDescent="0.25">
      <c r="A362" s="25">
        <v>359</v>
      </c>
      <c r="B362" s="23" t="s">
        <v>177</v>
      </c>
      <c r="C362" s="24" t="s">
        <v>204</v>
      </c>
      <c r="D362" s="25" t="s">
        <v>5</v>
      </c>
      <c r="E362" s="26" t="s">
        <v>178</v>
      </c>
      <c r="F362" s="25" t="s">
        <v>367</v>
      </c>
      <c r="G362" s="26" t="s">
        <v>569</v>
      </c>
      <c r="H362" s="26" t="s">
        <v>569</v>
      </c>
      <c r="I362" s="53">
        <v>556.32000000000005</v>
      </c>
      <c r="J362" s="54" t="s">
        <v>368</v>
      </c>
      <c r="K362" s="54" t="s">
        <v>368</v>
      </c>
      <c r="L362" s="53">
        <v>556.32000000000005</v>
      </c>
    </row>
    <row r="363" spans="1:12" ht="60" x14ac:dyDescent="0.25">
      <c r="A363" s="25">
        <v>360</v>
      </c>
      <c r="B363" s="23" t="s">
        <v>179</v>
      </c>
      <c r="C363" s="24" t="s">
        <v>204</v>
      </c>
      <c r="D363" s="25" t="s">
        <v>5</v>
      </c>
      <c r="E363" s="26" t="s">
        <v>180</v>
      </c>
      <c r="F363" s="25" t="s">
        <v>367</v>
      </c>
      <c r="G363" s="26" t="s">
        <v>418</v>
      </c>
      <c r="H363" s="26" t="s">
        <v>418</v>
      </c>
      <c r="I363" s="53">
        <v>4200</v>
      </c>
      <c r="J363" s="54" t="s">
        <v>369</v>
      </c>
      <c r="K363" s="54" t="s">
        <v>370</v>
      </c>
      <c r="L363" s="53">
        <v>4200</v>
      </c>
    </row>
    <row r="364" spans="1:12" ht="90" x14ac:dyDescent="0.25">
      <c r="A364" s="25">
        <v>361</v>
      </c>
      <c r="B364" s="23" t="s">
        <v>181</v>
      </c>
      <c r="C364" s="24" t="s">
        <v>204</v>
      </c>
      <c r="D364" s="25" t="s">
        <v>182</v>
      </c>
      <c r="E364" s="26" t="s">
        <v>183</v>
      </c>
      <c r="F364" s="25" t="s">
        <v>366</v>
      </c>
      <c r="G364" s="26" t="s">
        <v>455</v>
      </c>
      <c r="H364" s="26" t="s">
        <v>456</v>
      </c>
      <c r="I364" s="53">
        <v>15000</v>
      </c>
      <c r="J364" s="54" t="s">
        <v>371</v>
      </c>
      <c r="K364" s="54" t="s">
        <v>485</v>
      </c>
      <c r="L364" s="53">
        <v>12600</v>
      </c>
    </row>
    <row r="365" spans="1:12" ht="60" x14ac:dyDescent="0.25">
      <c r="A365" s="25">
        <v>362</v>
      </c>
      <c r="B365" s="23" t="s">
        <v>184</v>
      </c>
      <c r="C365" s="24" t="s">
        <v>204</v>
      </c>
      <c r="D365" s="25" t="s">
        <v>5</v>
      </c>
      <c r="E365" s="26" t="s">
        <v>185</v>
      </c>
      <c r="F365" s="25" t="s">
        <v>367</v>
      </c>
      <c r="G365" s="26" t="s">
        <v>576</v>
      </c>
      <c r="H365" s="26" t="s">
        <v>576</v>
      </c>
      <c r="I365" s="53">
        <v>2850</v>
      </c>
      <c r="J365" s="54" t="s">
        <v>372</v>
      </c>
      <c r="K365" s="54" t="s">
        <v>373</v>
      </c>
      <c r="L365" s="53">
        <v>2850</v>
      </c>
    </row>
    <row r="366" spans="1:12" ht="60" x14ac:dyDescent="0.25">
      <c r="A366" s="25">
        <v>363</v>
      </c>
      <c r="B366" s="23" t="s">
        <v>169</v>
      </c>
      <c r="C366" s="24" t="s">
        <v>204</v>
      </c>
      <c r="D366" s="25" t="s">
        <v>5</v>
      </c>
      <c r="E366" s="26" t="s">
        <v>170</v>
      </c>
      <c r="F366" s="25" t="s">
        <v>367</v>
      </c>
      <c r="G366" s="26" t="s">
        <v>659</v>
      </c>
      <c r="H366" s="26" t="s">
        <v>660</v>
      </c>
      <c r="I366" s="53">
        <v>145</v>
      </c>
      <c r="J366" s="54" t="s">
        <v>374</v>
      </c>
      <c r="K366" s="54" t="s">
        <v>374</v>
      </c>
      <c r="L366" s="53">
        <v>145</v>
      </c>
    </row>
    <row r="367" spans="1:12" ht="60" x14ac:dyDescent="0.25">
      <c r="A367" s="25">
        <v>364</v>
      </c>
      <c r="B367" s="23" t="s">
        <v>171</v>
      </c>
      <c r="C367" s="24" t="s">
        <v>204</v>
      </c>
      <c r="D367" s="25" t="s">
        <v>5</v>
      </c>
      <c r="E367" s="26" t="s">
        <v>172</v>
      </c>
      <c r="F367" s="25" t="s">
        <v>367</v>
      </c>
      <c r="G367" s="26" t="s">
        <v>457</v>
      </c>
      <c r="H367" s="26" t="s">
        <v>457</v>
      </c>
      <c r="I367" s="53">
        <v>2880</v>
      </c>
      <c r="J367" s="54" t="s">
        <v>349</v>
      </c>
      <c r="K367" s="54" t="s">
        <v>375</v>
      </c>
      <c r="L367" s="53">
        <v>2880</v>
      </c>
    </row>
    <row r="368" spans="1:12" ht="90" x14ac:dyDescent="0.25">
      <c r="A368" s="25">
        <v>365</v>
      </c>
      <c r="B368" s="23" t="s">
        <v>186</v>
      </c>
      <c r="C368" s="24" t="s">
        <v>204</v>
      </c>
      <c r="D368" s="25" t="s">
        <v>5</v>
      </c>
      <c r="E368" s="26" t="s">
        <v>187</v>
      </c>
      <c r="F368" s="25" t="s">
        <v>335</v>
      </c>
      <c r="G368" s="26" t="s">
        <v>458</v>
      </c>
      <c r="H368" s="26" t="s">
        <v>458</v>
      </c>
      <c r="I368" s="53">
        <v>24000</v>
      </c>
      <c r="J368" s="54" t="s">
        <v>376</v>
      </c>
      <c r="K368" s="54" t="s">
        <v>348</v>
      </c>
      <c r="L368" s="53">
        <v>24000</v>
      </c>
    </row>
    <row r="369" spans="1:12" ht="60" x14ac:dyDescent="0.25">
      <c r="A369" s="25">
        <v>366</v>
      </c>
      <c r="B369" s="23" t="s">
        <v>188</v>
      </c>
      <c r="C369" s="24" t="s">
        <v>204</v>
      </c>
      <c r="D369" s="25" t="s">
        <v>5</v>
      </c>
      <c r="E369" s="26" t="s">
        <v>189</v>
      </c>
      <c r="F369" s="25" t="s">
        <v>367</v>
      </c>
      <c r="G369" s="26" t="s">
        <v>419</v>
      </c>
      <c r="H369" s="26" t="s">
        <v>419</v>
      </c>
      <c r="I369" s="53">
        <v>4000</v>
      </c>
      <c r="J369" s="54" t="s">
        <v>376</v>
      </c>
      <c r="K369" s="55" t="s">
        <v>348</v>
      </c>
      <c r="L369" s="53">
        <v>4000</v>
      </c>
    </row>
    <row r="370" spans="1:12" ht="60" x14ac:dyDescent="0.25">
      <c r="A370" s="25">
        <v>367</v>
      </c>
      <c r="B370" s="23" t="s">
        <v>190</v>
      </c>
      <c r="C370" s="24" t="s">
        <v>204</v>
      </c>
      <c r="D370" s="25" t="s">
        <v>5</v>
      </c>
      <c r="E370" s="26" t="s">
        <v>191</v>
      </c>
      <c r="F370" s="25" t="s">
        <v>367</v>
      </c>
      <c r="G370" s="26" t="s">
        <v>562</v>
      </c>
      <c r="H370" s="26" t="s">
        <v>562</v>
      </c>
      <c r="I370" s="53">
        <v>800</v>
      </c>
      <c r="J370" s="54" t="s">
        <v>377</v>
      </c>
      <c r="K370" s="54" t="s">
        <v>478</v>
      </c>
      <c r="L370" s="53">
        <v>800</v>
      </c>
    </row>
    <row r="371" spans="1:12" ht="60" x14ac:dyDescent="0.25">
      <c r="A371" s="25">
        <v>368</v>
      </c>
      <c r="B371" s="23" t="s">
        <v>192</v>
      </c>
      <c r="C371" s="24" t="s">
        <v>204</v>
      </c>
      <c r="D371" s="25" t="s">
        <v>5</v>
      </c>
      <c r="E371" s="26" t="s">
        <v>193</v>
      </c>
      <c r="F371" s="25" t="s">
        <v>367</v>
      </c>
      <c r="G371" s="26" t="s">
        <v>562</v>
      </c>
      <c r="H371" s="26" t="s">
        <v>562</v>
      </c>
      <c r="I371" s="53">
        <v>1000</v>
      </c>
      <c r="J371" s="54" t="s">
        <v>377</v>
      </c>
      <c r="K371" s="54" t="s">
        <v>294</v>
      </c>
      <c r="L371" s="53">
        <v>1000</v>
      </c>
    </row>
    <row r="372" spans="1:12" ht="90" x14ac:dyDescent="0.25">
      <c r="A372" s="25">
        <v>369</v>
      </c>
      <c r="B372" s="23" t="s">
        <v>194</v>
      </c>
      <c r="C372" s="24" t="s">
        <v>204</v>
      </c>
      <c r="D372" s="25" t="s">
        <v>5</v>
      </c>
      <c r="E372" s="26" t="s">
        <v>195</v>
      </c>
      <c r="F372" s="25" t="s">
        <v>367</v>
      </c>
      <c r="G372" s="26" t="s">
        <v>562</v>
      </c>
      <c r="H372" s="26" t="s">
        <v>562</v>
      </c>
      <c r="I372" s="53">
        <v>15635</v>
      </c>
      <c r="J372" s="54" t="s">
        <v>376</v>
      </c>
      <c r="K372" s="54" t="s">
        <v>348</v>
      </c>
      <c r="L372" s="53">
        <v>15635</v>
      </c>
    </row>
    <row r="373" spans="1:12" ht="60" x14ac:dyDescent="0.25">
      <c r="A373" s="25">
        <v>370</v>
      </c>
      <c r="B373" s="23" t="s">
        <v>196</v>
      </c>
      <c r="C373" s="24" t="s">
        <v>204</v>
      </c>
      <c r="D373" s="25" t="s">
        <v>5</v>
      </c>
      <c r="E373" s="26" t="s">
        <v>197</v>
      </c>
      <c r="F373" s="25" t="s">
        <v>367</v>
      </c>
      <c r="G373" s="26" t="s">
        <v>562</v>
      </c>
      <c r="H373" s="26" t="s">
        <v>562</v>
      </c>
      <c r="I373" s="53">
        <v>1500</v>
      </c>
      <c r="J373" s="54" t="s">
        <v>377</v>
      </c>
      <c r="K373" s="54" t="s">
        <v>294</v>
      </c>
      <c r="L373" s="53">
        <v>1500</v>
      </c>
    </row>
    <row r="374" spans="1:12" ht="60" x14ac:dyDescent="0.25">
      <c r="A374" s="25">
        <v>371</v>
      </c>
      <c r="B374" s="23" t="s">
        <v>198</v>
      </c>
      <c r="C374" s="24" t="s">
        <v>204</v>
      </c>
      <c r="D374" s="25" t="s">
        <v>5</v>
      </c>
      <c r="E374" s="26" t="s">
        <v>199</v>
      </c>
      <c r="F374" s="25" t="s">
        <v>367</v>
      </c>
      <c r="G374" s="26" t="s">
        <v>562</v>
      </c>
      <c r="H374" s="26" t="s">
        <v>562</v>
      </c>
      <c r="I374" s="53">
        <v>8850</v>
      </c>
      <c r="J374" s="54" t="s">
        <v>376</v>
      </c>
      <c r="K374" s="54" t="s">
        <v>378</v>
      </c>
      <c r="L374" s="53">
        <v>8850</v>
      </c>
    </row>
    <row r="375" spans="1:12" ht="60" x14ac:dyDescent="0.25">
      <c r="A375" s="25">
        <v>372</v>
      </c>
      <c r="B375" s="23" t="s">
        <v>200</v>
      </c>
      <c r="C375" s="24" t="s">
        <v>204</v>
      </c>
      <c r="D375" s="25" t="s">
        <v>5</v>
      </c>
      <c r="E375" s="26" t="s">
        <v>201</v>
      </c>
      <c r="F375" s="25" t="s">
        <v>367</v>
      </c>
      <c r="G375" s="26" t="s">
        <v>562</v>
      </c>
      <c r="H375" s="26" t="s">
        <v>562</v>
      </c>
      <c r="I375" s="53">
        <v>3245</v>
      </c>
      <c r="J375" s="54" t="s">
        <v>377</v>
      </c>
      <c r="K375" s="54" t="s">
        <v>294</v>
      </c>
      <c r="L375" s="53">
        <v>3245</v>
      </c>
    </row>
    <row r="376" spans="1:12" ht="60" x14ac:dyDescent="0.25">
      <c r="A376" s="25">
        <v>373</v>
      </c>
      <c r="B376" s="23" t="s">
        <v>202</v>
      </c>
      <c r="C376" s="24" t="s">
        <v>204</v>
      </c>
      <c r="D376" s="25" t="s">
        <v>5</v>
      </c>
      <c r="E376" s="26" t="s">
        <v>203</v>
      </c>
      <c r="F376" s="25" t="s">
        <v>367</v>
      </c>
      <c r="G376" s="26" t="s">
        <v>562</v>
      </c>
      <c r="H376" s="26" t="s">
        <v>562</v>
      </c>
      <c r="I376" s="53">
        <v>3480</v>
      </c>
      <c r="J376" s="54" t="s">
        <v>379</v>
      </c>
      <c r="K376" s="54" t="s">
        <v>338</v>
      </c>
      <c r="L376" s="53">
        <v>3480</v>
      </c>
    </row>
    <row r="377" spans="1:12" ht="60" x14ac:dyDescent="0.25">
      <c r="A377" s="25">
        <v>374</v>
      </c>
      <c r="B377" s="23" t="s">
        <v>205</v>
      </c>
      <c r="C377" s="24" t="s">
        <v>204</v>
      </c>
      <c r="D377" s="25" t="s">
        <v>5</v>
      </c>
      <c r="E377" s="26" t="s">
        <v>206</v>
      </c>
      <c r="F377" s="25" t="s">
        <v>367</v>
      </c>
      <c r="G377" s="26" t="s">
        <v>577</v>
      </c>
      <c r="H377" s="26" t="s">
        <v>577</v>
      </c>
      <c r="I377" s="53">
        <v>20500</v>
      </c>
      <c r="J377" s="54" t="s">
        <v>380</v>
      </c>
      <c r="K377" s="54" t="s">
        <v>380</v>
      </c>
      <c r="L377" s="53">
        <v>20500</v>
      </c>
    </row>
    <row r="378" spans="1:12" ht="60" x14ac:dyDescent="0.25">
      <c r="A378" s="25">
        <v>375</v>
      </c>
      <c r="B378" s="23" t="s">
        <v>207</v>
      </c>
      <c r="C378" s="24" t="s">
        <v>204</v>
      </c>
      <c r="D378" s="25" t="s">
        <v>5</v>
      </c>
      <c r="E378" s="26" t="s">
        <v>208</v>
      </c>
      <c r="F378" s="25" t="s">
        <v>367</v>
      </c>
      <c r="G378" s="26" t="s">
        <v>459</v>
      </c>
      <c r="H378" s="26" t="s">
        <v>459</v>
      </c>
      <c r="I378" s="53">
        <v>2880</v>
      </c>
      <c r="J378" s="54" t="s">
        <v>381</v>
      </c>
      <c r="K378" s="54" t="s">
        <v>381</v>
      </c>
      <c r="L378" s="53">
        <v>2880</v>
      </c>
    </row>
    <row r="379" spans="1:12" ht="60" x14ac:dyDescent="0.25">
      <c r="A379" s="25">
        <v>376</v>
      </c>
      <c r="B379" s="23" t="s">
        <v>209</v>
      </c>
      <c r="C379" s="24" t="s">
        <v>204</v>
      </c>
      <c r="D379" s="25" t="s">
        <v>5</v>
      </c>
      <c r="E379" s="26" t="s">
        <v>210</v>
      </c>
      <c r="F379" s="25" t="s">
        <v>367</v>
      </c>
      <c r="G379" s="26" t="s">
        <v>459</v>
      </c>
      <c r="H379" s="26" t="s">
        <v>459</v>
      </c>
      <c r="I379" s="53">
        <v>530</v>
      </c>
      <c r="J379" s="54" t="s">
        <v>382</v>
      </c>
      <c r="K379" s="54" t="s">
        <v>312</v>
      </c>
      <c r="L379" s="53">
        <v>530</v>
      </c>
    </row>
    <row r="380" spans="1:12" ht="60" x14ac:dyDescent="0.25">
      <c r="A380" s="25">
        <v>377</v>
      </c>
      <c r="B380" s="23" t="s">
        <v>211</v>
      </c>
      <c r="C380" s="24" t="s">
        <v>204</v>
      </c>
      <c r="D380" s="25" t="s">
        <v>5</v>
      </c>
      <c r="E380" s="26" t="s">
        <v>212</v>
      </c>
      <c r="F380" s="25" t="s">
        <v>367</v>
      </c>
      <c r="G380" s="26" t="s">
        <v>459</v>
      </c>
      <c r="H380" s="26" t="s">
        <v>459</v>
      </c>
      <c r="I380" s="53">
        <v>1314</v>
      </c>
      <c r="J380" s="54" t="s">
        <v>382</v>
      </c>
      <c r="K380" s="54" t="s">
        <v>312</v>
      </c>
      <c r="L380" s="53">
        <v>1314</v>
      </c>
    </row>
    <row r="381" spans="1:12" ht="60" x14ac:dyDescent="0.25">
      <c r="A381" s="25">
        <v>378</v>
      </c>
      <c r="B381" s="23" t="s">
        <v>213</v>
      </c>
      <c r="C381" s="24" t="s">
        <v>204</v>
      </c>
      <c r="D381" s="25" t="s">
        <v>5</v>
      </c>
      <c r="E381" s="26" t="s">
        <v>13</v>
      </c>
      <c r="F381" s="25" t="s">
        <v>367</v>
      </c>
      <c r="G381" s="26" t="s">
        <v>460</v>
      </c>
      <c r="H381" s="26" t="s">
        <v>460</v>
      </c>
      <c r="I381" s="53">
        <v>470</v>
      </c>
      <c r="J381" s="54" t="s">
        <v>384</v>
      </c>
      <c r="K381" s="54" t="s">
        <v>385</v>
      </c>
      <c r="L381" s="53">
        <v>470</v>
      </c>
    </row>
    <row r="382" spans="1:12" ht="60" x14ac:dyDescent="0.25">
      <c r="A382" s="25">
        <v>379</v>
      </c>
      <c r="B382" s="23" t="s">
        <v>214</v>
      </c>
      <c r="C382" s="24" t="s">
        <v>204</v>
      </c>
      <c r="D382" s="25" t="s">
        <v>5</v>
      </c>
      <c r="E382" s="26" t="s">
        <v>215</v>
      </c>
      <c r="F382" s="25" t="s">
        <v>367</v>
      </c>
      <c r="G382" s="26" t="s">
        <v>461</v>
      </c>
      <c r="H382" s="26" t="s">
        <v>461</v>
      </c>
      <c r="I382" s="53">
        <v>21850</v>
      </c>
      <c r="J382" s="54" t="s">
        <v>386</v>
      </c>
      <c r="K382" s="54" t="s">
        <v>387</v>
      </c>
      <c r="L382" s="53">
        <v>21850</v>
      </c>
    </row>
    <row r="383" spans="1:12" ht="60" x14ac:dyDescent="0.25">
      <c r="A383" s="25">
        <v>380</v>
      </c>
      <c r="B383" s="23" t="s">
        <v>216</v>
      </c>
      <c r="C383" s="24" t="s">
        <v>204</v>
      </c>
      <c r="D383" s="25" t="s">
        <v>5</v>
      </c>
      <c r="E383" s="26" t="s">
        <v>13</v>
      </c>
      <c r="F383" s="25" t="s">
        <v>367</v>
      </c>
      <c r="G383" s="26" t="s">
        <v>460</v>
      </c>
      <c r="H383" s="26" t="s">
        <v>484</v>
      </c>
      <c r="I383" s="53">
        <v>930</v>
      </c>
      <c r="J383" s="54" t="s">
        <v>388</v>
      </c>
      <c r="K383" s="54" t="s">
        <v>388</v>
      </c>
      <c r="L383" s="53">
        <v>930</v>
      </c>
    </row>
    <row r="384" spans="1:12" ht="60" x14ac:dyDescent="0.25">
      <c r="A384" s="25">
        <v>381</v>
      </c>
      <c r="B384" s="23" t="s">
        <v>217</v>
      </c>
      <c r="C384" s="24" t="s">
        <v>204</v>
      </c>
      <c r="D384" s="25" t="s">
        <v>5</v>
      </c>
      <c r="E384" s="26" t="s">
        <v>218</v>
      </c>
      <c r="F384" s="25" t="s">
        <v>367</v>
      </c>
      <c r="G384" s="26" t="s">
        <v>462</v>
      </c>
      <c r="H384" s="26" t="s">
        <v>462</v>
      </c>
      <c r="I384" s="53">
        <v>226</v>
      </c>
      <c r="J384" s="54" t="s">
        <v>386</v>
      </c>
      <c r="K384" s="54" t="s">
        <v>386</v>
      </c>
      <c r="L384" s="53">
        <v>226</v>
      </c>
    </row>
    <row r="385" spans="1:12" ht="60" x14ac:dyDescent="0.25">
      <c r="A385" s="25">
        <v>382</v>
      </c>
      <c r="B385" s="23" t="s">
        <v>219</v>
      </c>
      <c r="C385" s="24" t="s">
        <v>204</v>
      </c>
      <c r="D385" s="25" t="s">
        <v>5</v>
      </c>
      <c r="E385" s="26" t="s">
        <v>13</v>
      </c>
      <c r="F385" s="25" t="s">
        <v>367</v>
      </c>
      <c r="G385" s="26" t="s">
        <v>460</v>
      </c>
      <c r="H385" s="26" t="s">
        <v>460</v>
      </c>
      <c r="I385" s="53">
        <v>920</v>
      </c>
      <c r="J385" s="54" t="s">
        <v>389</v>
      </c>
      <c r="K385" s="54" t="s">
        <v>389</v>
      </c>
      <c r="L385" s="53">
        <v>920</v>
      </c>
    </row>
    <row r="386" spans="1:12" ht="60" x14ac:dyDescent="0.25">
      <c r="A386" s="25">
        <v>383</v>
      </c>
      <c r="B386" s="23" t="s">
        <v>220</v>
      </c>
      <c r="C386" s="24" t="s">
        <v>204</v>
      </c>
      <c r="D386" s="25" t="s">
        <v>5</v>
      </c>
      <c r="E386" s="26" t="s">
        <v>221</v>
      </c>
      <c r="F386" s="25" t="s">
        <v>367</v>
      </c>
      <c r="G386" s="26" t="s">
        <v>463</v>
      </c>
      <c r="H386" s="26" t="s">
        <v>463</v>
      </c>
      <c r="I386" s="53">
        <v>765</v>
      </c>
      <c r="J386" s="54" t="s">
        <v>390</v>
      </c>
      <c r="K386" s="54" t="s">
        <v>390</v>
      </c>
      <c r="L386" s="53">
        <v>765</v>
      </c>
    </row>
    <row r="387" spans="1:12" ht="60" x14ac:dyDescent="0.25">
      <c r="A387" s="25">
        <v>384</v>
      </c>
      <c r="B387" s="23" t="s">
        <v>222</v>
      </c>
      <c r="C387" s="24" t="s">
        <v>204</v>
      </c>
      <c r="D387" s="25" t="s">
        <v>5</v>
      </c>
      <c r="E387" s="26" t="s">
        <v>223</v>
      </c>
      <c r="F387" s="25" t="s">
        <v>367</v>
      </c>
      <c r="G387" s="26" t="s">
        <v>464</v>
      </c>
      <c r="H387" s="26" t="s">
        <v>464</v>
      </c>
      <c r="I387" s="53">
        <v>792</v>
      </c>
      <c r="J387" s="54" t="s">
        <v>389</v>
      </c>
      <c r="K387" s="54" t="s">
        <v>389</v>
      </c>
      <c r="L387" s="53">
        <v>792</v>
      </c>
    </row>
    <row r="388" spans="1:12" ht="60" x14ac:dyDescent="0.25">
      <c r="A388" s="25">
        <v>385</v>
      </c>
      <c r="B388" s="23" t="s">
        <v>224</v>
      </c>
      <c r="C388" s="24" t="s">
        <v>204</v>
      </c>
      <c r="D388" s="25" t="s">
        <v>5</v>
      </c>
      <c r="E388" s="26" t="s">
        <v>225</v>
      </c>
      <c r="F388" s="25" t="s">
        <v>367</v>
      </c>
      <c r="G388" s="26" t="s">
        <v>465</v>
      </c>
      <c r="H388" s="26" t="s">
        <v>488</v>
      </c>
      <c r="I388" s="53">
        <v>849</v>
      </c>
      <c r="J388" s="54" t="s">
        <v>391</v>
      </c>
      <c r="K388" s="54" t="s">
        <v>391</v>
      </c>
      <c r="L388" s="53">
        <v>849</v>
      </c>
    </row>
    <row r="389" spans="1:12" ht="60" x14ac:dyDescent="0.25">
      <c r="A389" s="25">
        <v>386</v>
      </c>
      <c r="B389" s="23" t="s">
        <v>226</v>
      </c>
      <c r="C389" s="24" t="s">
        <v>204</v>
      </c>
      <c r="D389" s="25" t="s">
        <v>5</v>
      </c>
      <c r="E389" s="26" t="s">
        <v>227</v>
      </c>
      <c r="F389" s="25" t="s">
        <v>367</v>
      </c>
      <c r="G389" s="26" t="s">
        <v>463</v>
      </c>
      <c r="H389" s="26" t="s">
        <v>463</v>
      </c>
      <c r="I389" s="53">
        <v>760</v>
      </c>
      <c r="J389" s="54" t="s">
        <v>390</v>
      </c>
      <c r="K389" s="54" t="s">
        <v>390</v>
      </c>
      <c r="L389" s="53">
        <v>760</v>
      </c>
    </row>
    <row r="390" spans="1:12" ht="60" x14ac:dyDescent="0.25">
      <c r="A390" s="25">
        <v>387</v>
      </c>
      <c r="B390" s="23" t="s">
        <v>228</v>
      </c>
      <c r="C390" s="24" t="s">
        <v>204</v>
      </c>
      <c r="D390" s="25" t="s">
        <v>5</v>
      </c>
      <c r="E390" s="26" t="s">
        <v>223</v>
      </c>
      <c r="F390" s="25" t="s">
        <v>367</v>
      </c>
      <c r="G390" s="26" t="s">
        <v>464</v>
      </c>
      <c r="H390" s="26" t="s">
        <v>464</v>
      </c>
      <c r="I390" s="53">
        <v>792</v>
      </c>
      <c r="J390" s="54" t="s">
        <v>392</v>
      </c>
      <c r="K390" s="54" t="s">
        <v>392</v>
      </c>
      <c r="L390" s="53">
        <v>792</v>
      </c>
    </row>
    <row r="391" spans="1:12" ht="60" x14ac:dyDescent="0.25">
      <c r="A391" s="25">
        <v>388</v>
      </c>
      <c r="B391" s="23" t="s">
        <v>229</v>
      </c>
      <c r="C391" s="24" t="s">
        <v>204</v>
      </c>
      <c r="D391" s="25" t="s">
        <v>5</v>
      </c>
      <c r="E391" s="26" t="s">
        <v>230</v>
      </c>
      <c r="F391" s="25" t="s">
        <v>367</v>
      </c>
      <c r="G391" s="26" t="s">
        <v>462</v>
      </c>
      <c r="H391" s="26" t="s">
        <v>663</v>
      </c>
      <c r="I391" s="53">
        <v>1000</v>
      </c>
      <c r="J391" s="54" t="s">
        <v>393</v>
      </c>
      <c r="K391" s="54" t="s">
        <v>393</v>
      </c>
      <c r="L391" s="53">
        <v>1000</v>
      </c>
    </row>
    <row r="392" spans="1:12" ht="60" x14ac:dyDescent="0.25">
      <c r="A392" s="25">
        <v>389</v>
      </c>
      <c r="B392" s="23" t="s">
        <v>231</v>
      </c>
      <c r="C392" s="24" t="s">
        <v>204</v>
      </c>
      <c r="D392" s="25" t="s">
        <v>5</v>
      </c>
      <c r="E392" s="26" t="s">
        <v>232</v>
      </c>
      <c r="F392" s="25" t="s">
        <v>367</v>
      </c>
      <c r="G392" s="26" t="s">
        <v>466</v>
      </c>
      <c r="H392" s="26" t="s">
        <v>394</v>
      </c>
      <c r="I392" s="53">
        <v>200</v>
      </c>
      <c r="J392" s="54" t="s">
        <v>395</v>
      </c>
      <c r="K392" s="54" t="s">
        <v>395</v>
      </c>
      <c r="L392" s="53">
        <v>200</v>
      </c>
    </row>
    <row r="393" spans="1:12" ht="60" x14ac:dyDescent="0.25">
      <c r="A393" s="25">
        <v>390</v>
      </c>
      <c r="B393" s="23" t="s">
        <v>233</v>
      </c>
      <c r="C393" s="24" t="s">
        <v>204</v>
      </c>
      <c r="D393" s="25" t="s">
        <v>5</v>
      </c>
      <c r="E393" s="26" t="s">
        <v>227</v>
      </c>
      <c r="F393" s="25" t="s">
        <v>367</v>
      </c>
      <c r="G393" s="26" t="s">
        <v>463</v>
      </c>
      <c r="H393" s="26" t="s">
        <v>463</v>
      </c>
      <c r="I393" s="53">
        <v>800</v>
      </c>
      <c r="J393" s="54" t="s">
        <v>396</v>
      </c>
      <c r="K393" s="54" t="s">
        <v>396</v>
      </c>
      <c r="L393" s="53">
        <v>800</v>
      </c>
    </row>
    <row r="394" spans="1:12" ht="60" x14ac:dyDescent="0.25">
      <c r="A394" s="25">
        <v>391</v>
      </c>
      <c r="B394" s="23" t="s">
        <v>234</v>
      </c>
      <c r="C394" s="24" t="s">
        <v>204</v>
      </c>
      <c r="D394" s="25" t="s">
        <v>5</v>
      </c>
      <c r="E394" s="26" t="s">
        <v>223</v>
      </c>
      <c r="F394" s="25" t="s">
        <v>367</v>
      </c>
      <c r="G394" s="26" t="s">
        <v>464</v>
      </c>
      <c r="H394" s="26" t="s">
        <v>464</v>
      </c>
      <c r="I394" s="53">
        <v>792</v>
      </c>
      <c r="J394" s="54" t="s">
        <v>397</v>
      </c>
      <c r="K394" s="54" t="s">
        <v>397</v>
      </c>
      <c r="L394" s="53">
        <v>792</v>
      </c>
    </row>
    <row r="395" spans="1:12" ht="60" x14ac:dyDescent="0.25">
      <c r="A395" s="25">
        <v>392</v>
      </c>
      <c r="B395" s="23" t="s">
        <v>235</v>
      </c>
      <c r="C395" s="24" t="s">
        <v>204</v>
      </c>
      <c r="D395" s="25" t="s">
        <v>5</v>
      </c>
      <c r="E395" s="26" t="s">
        <v>236</v>
      </c>
      <c r="F395" s="25" t="s">
        <v>367</v>
      </c>
      <c r="G395" s="26" t="s">
        <v>463</v>
      </c>
      <c r="H395" s="26" t="s">
        <v>463</v>
      </c>
      <c r="I395" s="53">
        <v>300</v>
      </c>
      <c r="J395" s="54" t="s">
        <v>398</v>
      </c>
      <c r="K395" s="54" t="s">
        <v>398</v>
      </c>
      <c r="L395" s="53">
        <v>300</v>
      </c>
    </row>
    <row r="396" spans="1:12" ht="60" x14ac:dyDescent="0.25">
      <c r="A396" s="25">
        <v>393</v>
      </c>
      <c r="B396" s="23" t="s">
        <v>237</v>
      </c>
      <c r="C396" s="24" t="s">
        <v>204</v>
      </c>
      <c r="D396" s="25" t="s">
        <v>5</v>
      </c>
      <c r="E396" s="26" t="s">
        <v>238</v>
      </c>
      <c r="F396" s="25" t="s">
        <v>367</v>
      </c>
      <c r="G396" s="26" t="s">
        <v>463</v>
      </c>
      <c r="H396" s="26" t="s">
        <v>463</v>
      </c>
      <c r="I396" s="53">
        <v>925</v>
      </c>
      <c r="J396" s="54" t="s">
        <v>399</v>
      </c>
      <c r="K396" s="54" t="s">
        <v>399</v>
      </c>
      <c r="L396" s="53">
        <v>925</v>
      </c>
    </row>
    <row r="397" spans="1:12" ht="60" x14ac:dyDescent="0.25">
      <c r="A397" s="25">
        <v>394</v>
      </c>
      <c r="B397" s="23" t="s">
        <v>239</v>
      </c>
      <c r="C397" s="24" t="s">
        <v>204</v>
      </c>
      <c r="D397" s="25" t="s">
        <v>5</v>
      </c>
      <c r="E397" s="26" t="s">
        <v>238</v>
      </c>
      <c r="F397" s="25" t="s">
        <v>367</v>
      </c>
      <c r="G397" s="26" t="s">
        <v>463</v>
      </c>
      <c r="H397" s="26" t="s">
        <v>463</v>
      </c>
      <c r="I397" s="53">
        <v>925</v>
      </c>
      <c r="J397" s="54" t="s">
        <v>400</v>
      </c>
      <c r="K397" s="54" t="s">
        <v>400</v>
      </c>
      <c r="L397" s="53">
        <v>925</v>
      </c>
    </row>
    <row r="398" spans="1:12" ht="60" x14ac:dyDescent="0.25">
      <c r="A398" s="25">
        <v>395</v>
      </c>
      <c r="B398" s="23" t="s">
        <v>240</v>
      </c>
      <c r="C398" s="24" t="s">
        <v>204</v>
      </c>
      <c r="D398" s="25" t="s">
        <v>5</v>
      </c>
      <c r="E398" s="26" t="s">
        <v>241</v>
      </c>
      <c r="F398" s="25" t="s">
        <v>367</v>
      </c>
      <c r="G398" s="26" t="s">
        <v>578</v>
      </c>
      <c r="H398" s="26" t="s">
        <v>646</v>
      </c>
      <c r="I398" s="53">
        <v>2000</v>
      </c>
      <c r="J398" s="54" t="s">
        <v>337</v>
      </c>
      <c r="K398" s="54" t="s">
        <v>337</v>
      </c>
      <c r="L398" s="53">
        <v>2000</v>
      </c>
    </row>
    <row r="399" spans="1:12" ht="60" x14ac:dyDescent="0.25">
      <c r="A399" s="25">
        <v>396</v>
      </c>
      <c r="B399" s="23" t="s">
        <v>243</v>
      </c>
      <c r="C399" s="24" t="s">
        <v>204</v>
      </c>
      <c r="D399" s="25" t="s">
        <v>5</v>
      </c>
      <c r="E399" s="26" t="s">
        <v>244</v>
      </c>
      <c r="F399" s="25" t="s">
        <v>367</v>
      </c>
      <c r="G399" s="26" t="s">
        <v>467</v>
      </c>
      <c r="H399" s="26" t="s">
        <v>467</v>
      </c>
      <c r="I399" s="53">
        <v>180</v>
      </c>
      <c r="J399" s="54" t="s">
        <v>401</v>
      </c>
      <c r="K399" s="54" t="s">
        <v>401</v>
      </c>
      <c r="L399" s="53">
        <v>180</v>
      </c>
    </row>
    <row r="400" spans="1:12" ht="60" x14ac:dyDescent="0.25">
      <c r="A400" s="25">
        <v>397</v>
      </c>
      <c r="B400" s="23" t="s">
        <v>245</v>
      </c>
      <c r="C400" s="24" t="s">
        <v>204</v>
      </c>
      <c r="D400" s="25" t="s">
        <v>5</v>
      </c>
      <c r="E400" s="26" t="s">
        <v>246</v>
      </c>
      <c r="F400" s="25" t="s">
        <v>367</v>
      </c>
      <c r="G400" s="26" t="s">
        <v>468</v>
      </c>
      <c r="H400" s="26" t="s">
        <v>468</v>
      </c>
      <c r="I400" s="53">
        <v>1100</v>
      </c>
      <c r="J400" s="54" t="s">
        <v>401</v>
      </c>
      <c r="K400" s="54" t="s">
        <v>401</v>
      </c>
      <c r="L400" s="53">
        <v>1100</v>
      </c>
    </row>
    <row r="401" spans="1:12" ht="60" x14ac:dyDescent="0.25">
      <c r="A401" s="25">
        <v>398</v>
      </c>
      <c r="B401" s="23" t="s">
        <v>247</v>
      </c>
      <c r="C401" s="24" t="s">
        <v>204</v>
      </c>
      <c r="D401" s="25" t="s">
        <v>5</v>
      </c>
      <c r="E401" s="26" t="s">
        <v>248</v>
      </c>
      <c r="F401" s="25" t="s">
        <v>367</v>
      </c>
      <c r="G401" s="26" t="s">
        <v>469</v>
      </c>
      <c r="H401" s="26" t="s">
        <v>469</v>
      </c>
      <c r="I401" s="53">
        <v>360</v>
      </c>
      <c r="J401" s="54" t="s">
        <v>401</v>
      </c>
      <c r="K401" s="54" t="s">
        <v>401</v>
      </c>
      <c r="L401" s="53">
        <v>360</v>
      </c>
    </row>
    <row r="402" spans="1:12" ht="60" x14ac:dyDescent="0.25">
      <c r="A402" s="25">
        <v>399</v>
      </c>
      <c r="B402" s="23" t="s">
        <v>249</v>
      </c>
      <c r="C402" s="24" t="s">
        <v>204</v>
      </c>
      <c r="D402" s="25" t="s">
        <v>5</v>
      </c>
      <c r="E402" s="26" t="s">
        <v>250</v>
      </c>
      <c r="F402" s="25" t="s">
        <v>367</v>
      </c>
      <c r="G402" s="26" t="s">
        <v>470</v>
      </c>
      <c r="H402" s="26" t="s">
        <v>470</v>
      </c>
      <c r="I402" s="53">
        <v>360</v>
      </c>
      <c r="J402" s="54" t="s">
        <v>402</v>
      </c>
      <c r="K402" s="54" t="s">
        <v>403</v>
      </c>
      <c r="L402" s="53">
        <v>360</v>
      </c>
    </row>
    <row r="403" spans="1:12" ht="60" x14ac:dyDescent="0.25">
      <c r="A403" s="25">
        <v>400</v>
      </c>
      <c r="B403" s="23" t="s">
        <v>251</v>
      </c>
      <c r="C403" s="24" t="s">
        <v>204</v>
      </c>
      <c r="D403" s="25" t="s">
        <v>5</v>
      </c>
      <c r="E403" s="26" t="s">
        <v>244</v>
      </c>
      <c r="F403" s="25" t="s">
        <v>367</v>
      </c>
      <c r="G403" s="26" t="s">
        <v>468</v>
      </c>
      <c r="H403" s="26" t="s">
        <v>468</v>
      </c>
      <c r="I403" s="53">
        <v>600</v>
      </c>
      <c r="J403" s="54" t="s">
        <v>404</v>
      </c>
      <c r="K403" s="54" t="s">
        <v>405</v>
      </c>
      <c r="L403" s="53">
        <v>600</v>
      </c>
    </row>
    <row r="404" spans="1:12" ht="60" x14ac:dyDescent="0.25">
      <c r="A404" s="25">
        <v>401</v>
      </c>
      <c r="B404" s="23" t="s">
        <v>252</v>
      </c>
      <c r="C404" s="24" t="s">
        <v>204</v>
      </c>
      <c r="D404" s="25" t="s">
        <v>5</v>
      </c>
      <c r="E404" s="26" t="s">
        <v>253</v>
      </c>
      <c r="F404" s="25" t="s">
        <v>276</v>
      </c>
      <c r="G404" s="26" t="s">
        <v>471</v>
      </c>
      <c r="H404" s="26" t="s">
        <v>480</v>
      </c>
      <c r="I404" s="53">
        <v>540</v>
      </c>
      <c r="J404" s="54" t="s">
        <v>406</v>
      </c>
      <c r="K404" s="54" t="s">
        <v>406</v>
      </c>
      <c r="L404" s="53">
        <v>540</v>
      </c>
    </row>
    <row r="405" spans="1:12" ht="60" x14ac:dyDescent="0.25">
      <c r="A405" s="25">
        <v>402</v>
      </c>
      <c r="B405" s="23" t="s">
        <v>254</v>
      </c>
      <c r="C405" s="24" t="s">
        <v>204</v>
      </c>
      <c r="D405" s="25" t="s">
        <v>5</v>
      </c>
      <c r="E405" s="26" t="s">
        <v>255</v>
      </c>
      <c r="F405" s="25" t="s">
        <v>276</v>
      </c>
      <c r="G405" s="26" t="s">
        <v>470</v>
      </c>
      <c r="H405" s="26" t="s">
        <v>481</v>
      </c>
      <c r="I405" s="53">
        <v>400</v>
      </c>
      <c r="J405" s="54" t="s">
        <v>404</v>
      </c>
      <c r="K405" s="54" t="s">
        <v>405</v>
      </c>
      <c r="L405" s="53">
        <v>400</v>
      </c>
    </row>
    <row r="406" spans="1:12" ht="60" x14ac:dyDescent="0.25">
      <c r="A406" s="25">
        <v>403</v>
      </c>
      <c r="B406" s="23" t="s">
        <v>256</v>
      </c>
      <c r="C406" s="24" t="s">
        <v>204</v>
      </c>
      <c r="D406" s="25" t="s">
        <v>5</v>
      </c>
      <c r="E406" s="26" t="s">
        <v>257</v>
      </c>
      <c r="F406" s="25" t="s">
        <v>276</v>
      </c>
      <c r="G406" s="26" t="s">
        <v>469</v>
      </c>
      <c r="H406" s="26" t="s">
        <v>482</v>
      </c>
      <c r="I406" s="53">
        <v>163</v>
      </c>
      <c r="J406" s="54" t="s">
        <v>401</v>
      </c>
      <c r="K406" s="54" t="s">
        <v>401</v>
      </c>
      <c r="L406" s="53">
        <v>163</v>
      </c>
    </row>
    <row r="407" spans="1:12" ht="60" x14ac:dyDescent="0.25">
      <c r="A407" s="25">
        <v>404</v>
      </c>
      <c r="B407" s="23" t="s">
        <v>258</v>
      </c>
      <c r="C407" s="24" t="s">
        <v>204</v>
      </c>
      <c r="D407" s="25" t="s">
        <v>5</v>
      </c>
      <c r="E407" s="26" t="s">
        <v>259</v>
      </c>
      <c r="F407" s="25" t="s">
        <v>276</v>
      </c>
      <c r="G407" s="26" t="s">
        <v>576</v>
      </c>
      <c r="H407" s="26" t="s">
        <v>576</v>
      </c>
      <c r="I407" s="53">
        <v>360</v>
      </c>
      <c r="J407" s="54" t="s">
        <v>483</v>
      </c>
      <c r="K407" s="54" t="s">
        <v>483</v>
      </c>
      <c r="L407" s="53">
        <v>360</v>
      </c>
    </row>
    <row r="408" spans="1:12" ht="105" x14ac:dyDescent="0.25">
      <c r="A408" s="25">
        <v>405</v>
      </c>
      <c r="B408" s="23" t="s">
        <v>260</v>
      </c>
      <c r="C408" s="24" t="s">
        <v>204</v>
      </c>
      <c r="D408" s="25" t="s">
        <v>5</v>
      </c>
      <c r="E408" s="26" t="s">
        <v>261</v>
      </c>
      <c r="F408" s="25" t="s">
        <v>276</v>
      </c>
      <c r="G408" s="26" t="s">
        <v>576</v>
      </c>
      <c r="H408" s="26" t="s">
        <v>576</v>
      </c>
      <c r="I408" s="53">
        <v>2745</v>
      </c>
      <c r="J408" s="54" t="s">
        <v>386</v>
      </c>
      <c r="K408" s="54" t="s">
        <v>386</v>
      </c>
      <c r="L408" s="53">
        <v>2745</v>
      </c>
    </row>
    <row r="409" spans="1:12" ht="60" x14ac:dyDescent="0.25">
      <c r="A409" s="25">
        <v>406</v>
      </c>
      <c r="B409" s="23" t="s">
        <v>262</v>
      </c>
      <c r="C409" s="24" t="s">
        <v>204</v>
      </c>
      <c r="D409" s="25" t="s">
        <v>5</v>
      </c>
      <c r="E409" s="26" t="s">
        <v>263</v>
      </c>
      <c r="F409" s="25" t="s">
        <v>276</v>
      </c>
      <c r="G409" s="26" t="s">
        <v>472</v>
      </c>
      <c r="H409" s="26" t="s">
        <v>472</v>
      </c>
      <c r="I409" s="53">
        <v>2260</v>
      </c>
      <c r="J409" s="54" t="s">
        <v>372</v>
      </c>
      <c r="K409" s="54" t="s">
        <v>373</v>
      </c>
      <c r="L409" s="53">
        <v>2260</v>
      </c>
    </row>
    <row r="410" spans="1:12" ht="150" x14ac:dyDescent="0.25">
      <c r="A410" s="25">
        <v>407</v>
      </c>
      <c r="B410" s="23" t="s">
        <v>242</v>
      </c>
      <c r="C410" s="24" t="s">
        <v>204</v>
      </c>
      <c r="D410" s="25" t="s">
        <v>5</v>
      </c>
      <c r="E410" s="26" t="s">
        <v>270</v>
      </c>
      <c r="F410" s="25" t="s">
        <v>276</v>
      </c>
      <c r="G410" s="26" t="s">
        <v>664</v>
      </c>
      <c r="H410" s="26" t="s">
        <v>473</v>
      </c>
      <c r="I410" s="53">
        <v>14880</v>
      </c>
      <c r="J410" s="54" t="s">
        <v>407</v>
      </c>
      <c r="K410" s="54" t="s">
        <v>407</v>
      </c>
      <c r="L410" s="53">
        <v>14880</v>
      </c>
    </row>
    <row r="411" spans="1:12" ht="60" x14ac:dyDescent="0.25">
      <c r="A411" s="25">
        <v>408</v>
      </c>
      <c r="B411" s="23" t="s">
        <v>264</v>
      </c>
      <c r="C411" s="24" t="s">
        <v>204</v>
      </c>
      <c r="D411" s="25" t="s">
        <v>5</v>
      </c>
      <c r="E411" s="26" t="s">
        <v>265</v>
      </c>
      <c r="F411" s="25" t="s">
        <v>276</v>
      </c>
      <c r="G411" s="26" t="s">
        <v>665</v>
      </c>
      <c r="H411" s="26" t="s">
        <v>474</v>
      </c>
      <c r="I411" s="53">
        <v>10250</v>
      </c>
      <c r="J411" s="54" t="s">
        <v>479</v>
      </c>
      <c r="K411" s="54" t="s">
        <v>479</v>
      </c>
      <c r="L411" s="53">
        <v>10250</v>
      </c>
    </row>
    <row r="412" spans="1:12" ht="60" x14ac:dyDescent="0.25">
      <c r="A412" s="25">
        <v>409</v>
      </c>
      <c r="B412" s="23" t="s">
        <v>266</v>
      </c>
      <c r="C412" s="24" t="s">
        <v>204</v>
      </c>
      <c r="D412" s="25" t="s">
        <v>5</v>
      </c>
      <c r="E412" s="26" t="s">
        <v>267</v>
      </c>
      <c r="F412" s="25" t="s">
        <v>276</v>
      </c>
      <c r="G412" s="26" t="s">
        <v>562</v>
      </c>
      <c r="H412" s="26" t="s">
        <v>562</v>
      </c>
      <c r="I412" s="53">
        <v>670</v>
      </c>
      <c r="J412" s="54" t="s">
        <v>377</v>
      </c>
      <c r="K412" s="54" t="s">
        <v>294</v>
      </c>
      <c r="L412" s="53">
        <v>670</v>
      </c>
    </row>
    <row r="413" spans="1:12" ht="60" x14ac:dyDescent="0.25">
      <c r="A413" s="25">
        <v>410</v>
      </c>
      <c r="B413" s="23" t="s">
        <v>268</v>
      </c>
      <c r="C413" s="24" t="s">
        <v>204</v>
      </c>
      <c r="D413" s="25" t="s">
        <v>5</v>
      </c>
      <c r="E413" s="26" t="s">
        <v>269</v>
      </c>
      <c r="F413" s="25" t="s">
        <v>276</v>
      </c>
      <c r="G413" s="26" t="s">
        <v>562</v>
      </c>
      <c r="H413" s="26" t="s">
        <v>562</v>
      </c>
      <c r="I413" s="53">
        <v>3410</v>
      </c>
      <c r="J413" s="54" t="s">
        <v>377</v>
      </c>
      <c r="K413" s="54" t="s">
        <v>294</v>
      </c>
      <c r="L413" s="53">
        <v>3410</v>
      </c>
    </row>
    <row r="414" spans="1:12" x14ac:dyDescent="0.25">
      <c r="A414" s="1" t="s">
        <v>4</v>
      </c>
    </row>
    <row r="415" spans="1:12" x14ac:dyDescent="0.25">
      <c r="A415" s="1" t="s">
        <v>4</v>
      </c>
    </row>
  </sheetData>
  <mergeCells count="1">
    <mergeCell ref="A2:L2"/>
  </mergeCells>
  <pageMargins left="0" right="0" top="0" bottom="0" header="0.31496062992125984" footer="0.31496062992125984"/>
  <pageSetup paperSize="8"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3. Elenco acquisti</vt:lpstr>
      <vt:lpstr>'3. Elenco acquisti'!Area_stampa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2022-01-27T13:33:22Z</dcterms:modified>
</cp:coreProperties>
</file>